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cbfiles.colorado.edu\rio\RIO Operations\Centers\5-Templates\"/>
    </mc:Choice>
  </mc:AlternateContent>
  <xr:revisionPtr revIDLastSave="0" documentId="8_{049D86FD-72B1-41C5-A77D-6F7F4E703DEF}" xr6:coauthVersionLast="47" xr6:coauthVersionMax="47" xr10:uidLastSave="{00000000-0000-0000-0000-000000000000}"/>
  <bookViews>
    <workbookView xWindow="-20520" yWindow="4455" windowWidth="20640" windowHeight="11040" tabRatio="736" xr2:uid="{00000000-000D-0000-FFFF-FFFF00000000}"/>
  </bookViews>
  <sheets>
    <sheet name="Instructions" sheetId="1" r:id="rId1"/>
    <sheet name="1. Speedtype List" sheetId="2" r:id="rId2"/>
    <sheet name="2. Personnel Roster" sheetId="3" r:id="rId3"/>
    <sheet name="3. Space" sheetId="4" r:id="rId4"/>
    <sheet name="Fund1x (General Fund)" sheetId="10" r:id="rId5"/>
    <sheet name="Fund2x (Auxiliary Fund)" sheetId="11" r:id="rId6"/>
    <sheet name="Fund3x (Gifts Grants)" sheetId="12" r:id="rId7"/>
    <sheet name="Rollup-All Funds" sheetId="9" r:id="rId8"/>
    <sheet name="Rate Tables" sheetId="13" r:id="rId9"/>
  </sheets>
  <externalReferences>
    <externalReference r:id="rId10"/>
  </externalReferences>
  <definedNames>
    <definedName name="lstMetrics">OFFSET('[1]4. Financial Data Input'!$B$7:$B$33,0,0,COUNTA('[1]4. Financial Data Input'!$B$7:$B$33))</definedName>
    <definedName name="lstYears">OFFSET('[1]4. Financial Data Input'!$B$6:$I$6,0,1,1,COUNTA('[1]4. Financial Data Input'!$B$6:$I$6)-1)</definedName>
    <definedName name="_xlnm.Print_Area" localSheetId="4">'Fund1x (General Fund)'!$A$1:$P$62</definedName>
    <definedName name="_xlnm.Print_Area" localSheetId="5">'Fund2x (Auxiliary Fund)'!$A$1:$P$72</definedName>
    <definedName name="_xlnm.Print_Area" localSheetId="6">'Fund3x (Gifts Grants)'!$A$1:$P$74</definedName>
    <definedName name="_xlnm.Print_Area" localSheetId="7">'Rollup-All Funds'!$A$1:$P$82</definedName>
    <definedName name="_xlnm.Print_Titles" localSheetId="4">'Fund1x (General Fund)'!$1:$2</definedName>
    <definedName name="_xlnm.Print_Titles" localSheetId="5">'Fund2x (Auxiliary Fund)'!$1:$2</definedName>
    <definedName name="_xlnm.Print_Titles" localSheetId="6">'Fund3x (Gifts Grants)'!$1:$2</definedName>
    <definedName name="_xlnm.Print_Titles" localSheetId="7">'Rollup-All Funds'!$1:$2</definedName>
    <definedName name="SelectedYear">'[1]Financial Dashboard'!$K$2</definedName>
    <definedName name="Years">[1]Calculations!$I$6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jHODByyOhvDAxo+kV0XZanE06zHQ=="/>
    </ext>
  </extLst>
</workbook>
</file>

<file path=xl/calcChain.xml><?xml version="1.0" encoding="utf-8"?>
<calcChain xmlns="http://schemas.openxmlformats.org/spreadsheetml/2006/main">
  <c r="P69" i="9" l="1"/>
  <c r="N69" i="9"/>
  <c r="L69" i="9"/>
  <c r="J69" i="9"/>
  <c r="H69" i="9"/>
  <c r="H48" i="9"/>
  <c r="H49" i="9" s="1"/>
  <c r="J47" i="9"/>
  <c r="J48" i="9" s="1"/>
  <c r="P45" i="9"/>
  <c r="P46" i="9" s="1"/>
  <c r="N45" i="9"/>
  <c r="N46" i="9" s="1"/>
  <c r="L45" i="9"/>
  <c r="L46" i="9" s="1"/>
  <c r="J45" i="9"/>
  <c r="J46" i="9" s="1"/>
  <c r="H45" i="9"/>
  <c r="H46" i="9" s="1"/>
  <c r="H41" i="9"/>
  <c r="H42" i="9" s="1"/>
  <c r="J40" i="9"/>
  <c r="J39" i="9"/>
  <c r="H36" i="9"/>
  <c r="H37" i="9" s="1"/>
  <c r="J35" i="9"/>
  <c r="L35" i="9" s="1"/>
  <c r="N35" i="9" s="1"/>
  <c r="P35" i="9" s="1"/>
  <c r="J34" i="9"/>
  <c r="L34" i="9" s="1"/>
  <c r="N34" i="9" s="1"/>
  <c r="P34" i="9" s="1"/>
  <c r="J33" i="9"/>
  <c r="L33" i="9" s="1"/>
  <c r="N33" i="9" s="1"/>
  <c r="P33" i="9" s="1"/>
  <c r="J32" i="9"/>
  <c r="H29" i="9"/>
  <c r="H30" i="9" s="1"/>
  <c r="J28" i="9"/>
  <c r="L28" i="9" s="1"/>
  <c r="N28" i="9" s="1"/>
  <c r="P28" i="9" s="1"/>
  <c r="J27" i="9"/>
  <c r="J29" i="9" s="1"/>
  <c r="J30" i="9" s="1"/>
  <c r="J41" i="9" l="1"/>
  <c r="J42" i="9" s="1"/>
  <c r="J36" i="9"/>
  <c r="J37" i="9" s="1"/>
  <c r="L27" i="9"/>
  <c r="L40" i="9"/>
  <c r="N40" i="9" s="1"/>
  <c r="P40" i="9" s="1"/>
  <c r="L47" i="9"/>
  <c r="J49" i="9"/>
  <c r="L32" i="9"/>
  <c r="L39" i="9"/>
  <c r="J52" i="12"/>
  <c r="L52" i="12" s="1"/>
  <c r="N52" i="12" s="1"/>
  <c r="P52" i="12" s="1"/>
  <c r="J53" i="12"/>
  <c r="L53" i="12" s="1"/>
  <c r="N53" i="12" s="1"/>
  <c r="P53" i="12" s="1"/>
  <c r="J54" i="12"/>
  <c r="L54" i="12" s="1"/>
  <c r="N54" i="12" s="1"/>
  <c r="P54" i="12" s="1"/>
  <c r="J55" i="12"/>
  <c r="L55" i="12" s="1"/>
  <c r="N55" i="12" s="1"/>
  <c r="P55" i="12" s="1"/>
  <c r="J56" i="12"/>
  <c r="L56" i="12" s="1"/>
  <c r="N56" i="12" s="1"/>
  <c r="P56" i="12" s="1"/>
  <c r="J57" i="12"/>
  <c r="L57" i="12" s="1"/>
  <c r="N57" i="12" s="1"/>
  <c r="P57" i="12" s="1"/>
  <c r="J51" i="12"/>
  <c r="H47" i="12"/>
  <c r="H48" i="12" s="1"/>
  <c r="J46" i="12"/>
  <c r="P44" i="12"/>
  <c r="P45" i="12" s="1"/>
  <c r="N44" i="12"/>
  <c r="N45" i="12" s="1"/>
  <c r="L44" i="12"/>
  <c r="L45" i="12" s="1"/>
  <c r="J44" i="12"/>
  <c r="J45" i="12" s="1"/>
  <c r="H44" i="12"/>
  <c r="H45" i="12" s="1"/>
  <c r="H40" i="12"/>
  <c r="H41" i="12" s="1"/>
  <c r="J39" i="12"/>
  <c r="L39" i="12" s="1"/>
  <c r="N39" i="12" s="1"/>
  <c r="P39" i="12" s="1"/>
  <c r="J38" i="12"/>
  <c r="H35" i="12"/>
  <c r="H36" i="12" s="1"/>
  <c r="J34" i="12"/>
  <c r="L34" i="12" s="1"/>
  <c r="N34" i="12" s="1"/>
  <c r="P34" i="12" s="1"/>
  <c r="J33" i="12"/>
  <c r="L33" i="12" s="1"/>
  <c r="N33" i="12" s="1"/>
  <c r="P33" i="12" s="1"/>
  <c r="J32" i="12"/>
  <c r="L32" i="12" s="1"/>
  <c r="N32" i="12" s="1"/>
  <c r="P32" i="12" s="1"/>
  <c r="J31" i="12"/>
  <c r="H28" i="12"/>
  <c r="J27" i="12"/>
  <c r="L27" i="12" s="1"/>
  <c r="N27" i="12" s="1"/>
  <c r="P27" i="12" s="1"/>
  <c r="J26" i="12"/>
  <c r="A1" i="12"/>
  <c r="J53" i="11"/>
  <c r="L53" i="11" s="1"/>
  <c r="N53" i="11" s="1"/>
  <c r="P53" i="11" s="1"/>
  <c r="J54" i="11"/>
  <c r="L54" i="11" s="1"/>
  <c r="N54" i="11" s="1"/>
  <c r="P54" i="11" s="1"/>
  <c r="J55" i="11"/>
  <c r="L55" i="11" s="1"/>
  <c r="N55" i="11" s="1"/>
  <c r="P55" i="11" s="1"/>
  <c r="J56" i="11"/>
  <c r="L56" i="11" s="1"/>
  <c r="N56" i="11" s="1"/>
  <c r="P56" i="11" s="1"/>
  <c r="J57" i="11"/>
  <c r="L57" i="11" s="1"/>
  <c r="N57" i="11" s="1"/>
  <c r="P57" i="11" s="1"/>
  <c r="J58" i="11"/>
  <c r="L58" i="11" s="1"/>
  <c r="N58" i="11" s="1"/>
  <c r="P58" i="11" s="1"/>
  <c r="J52" i="11"/>
  <c r="L52" i="11" s="1"/>
  <c r="N52" i="11" s="1"/>
  <c r="P52" i="11" s="1"/>
  <c r="H48" i="11"/>
  <c r="H49" i="11" s="1"/>
  <c r="J47" i="11"/>
  <c r="P45" i="11"/>
  <c r="P46" i="11" s="1"/>
  <c r="N45" i="11"/>
  <c r="N46" i="11" s="1"/>
  <c r="L45" i="11"/>
  <c r="L46" i="11" s="1"/>
  <c r="J45" i="11"/>
  <c r="J46" i="11" s="1"/>
  <c r="H45" i="11"/>
  <c r="H46" i="11" s="1"/>
  <c r="H41" i="11"/>
  <c r="H42" i="11" s="1"/>
  <c r="J40" i="11"/>
  <c r="J39" i="11"/>
  <c r="L39" i="11" s="1"/>
  <c r="H36" i="11"/>
  <c r="H37" i="11" s="1"/>
  <c r="J35" i="11"/>
  <c r="L35" i="11" s="1"/>
  <c r="N35" i="11" s="1"/>
  <c r="P35" i="11" s="1"/>
  <c r="J34" i="11"/>
  <c r="L34" i="11" s="1"/>
  <c r="N34" i="11" s="1"/>
  <c r="P34" i="11" s="1"/>
  <c r="J33" i="11"/>
  <c r="J32" i="11"/>
  <c r="H29" i="11"/>
  <c r="H30" i="11" s="1"/>
  <c r="J28" i="11"/>
  <c r="L28" i="11" s="1"/>
  <c r="N28" i="11" s="1"/>
  <c r="P28" i="11" s="1"/>
  <c r="J27" i="11"/>
  <c r="H19" i="10"/>
  <c r="H55" i="10"/>
  <c r="J31" i="10"/>
  <c r="L31" i="10" s="1"/>
  <c r="N31" i="10" s="1"/>
  <c r="P31" i="10" s="1"/>
  <c r="J30" i="10"/>
  <c r="L30" i="10" s="1"/>
  <c r="N30" i="10" s="1"/>
  <c r="P30" i="10" s="1"/>
  <c r="A1" i="11"/>
  <c r="J43" i="10"/>
  <c r="L43" i="10" s="1"/>
  <c r="N43" i="10" s="1"/>
  <c r="P43" i="10" s="1"/>
  <c r="J36" i="10"/>
  <c r="L36" i="10" s="1"/>
  <c r="N36" i="10" s="1"/>
  <c r="P36" i="10" s="1"/>
  <c r="J35" i="10"/>
  <c r="L35" i="10" s="1"/>
  <c r="N35" i="10" s="1"/>
  <c r="P35" i="10" s="1"/>
  <c r="J29" i="10"/>
  <c r="L29" i="10" s="1"/>
  <c r="N29" i="10" s="1"/>
  <c r="P29" i="10" s="1"/>
  <c r="J28" i="10"/>
  <c r="L28" i="10" s="1"/>
  <c r="N28" i="10" s="1"/>
  <c r="P28" i="10" s="1"/>
  <c r="G2" i="11"/>
  <c r="L29" i="9" l="1"/>
  <c r="L30" i="9" s="1"/>
  <c r="N27" i="9"/>
  <c r="L41" i="9"/>
  <c r="L42" i="9" s="1"/>
  <c r="N39" i="9"/>
  <c r="L48" i="9"/>
  <c r="L49" i="9" s="1"/>
  <c r="N47" i="9"/>
  <c r="L36" i="9"/>
  <c r="L37" i="9" s="1"/>
  <c r="N32" i="9"/>
  <c r="L51" i="12"/>
  <c r="N51" i="12" s="1"/>
  <c r="P51" i="12" s="1"/>
  <c r="J58" i="12"/>
  <c r="L31" i="12"/>
  <c r="N31" i="12" s="1"/>
  <c r="H29" i="12"/>
  <c r="H49" i="12" s="1"/>
  <c r="L38" i="12"/>
  <c r="J40" i="12"/>
  <c r="J41" i="12" s="1"/>
  <c r="J47" i="12"/>
  <c r="J48" i="12" s="1"/>
  <c r="L26" i="12"/>
  <c r="L46" i="12"/>
  <c r="J48" i="11"/>
  <c r="J49" i="11" s="1"/>
  <c r="N39" i="11"/>
  <c r="L33" i="11"/>
  <c r="N33" i="11" s="1"/>
  <c r="P33" i="11" s="1"/>
  <c r="L27" i="11"/>
  <c r="L40" i="11"/>
  <c r="N40" i="11" s="1"/>
  <c r="P40" i="11" s="1"/>
  <c r="L47" i="11"/>
  <c r="L32" i="11"/>
  <c r="U3" i="13"/>
  <c r="U4" i="13"/>
  <c r="V4" i="13" s="1"/>
  <c r="W4" i="13" s="1"/>
  <c r="X4" i="13" s="1"/>
  <c r="V3" i="13"/>
  <c r="W3" i="13" s="1"/>
  <c r="X3" i="13" s="1"/>
  <c r="M4" i="13"/>
  <c r="N4" i="13" s="1"/>
  <c r="O4" i="13" s="1"/>
  <c r="P4" i="13" s="1"/>
  <c r="M5" i="13"/>
  <c r="N5" i="13" s="1"/>
  <c r="O5" i="13" s="1"/>
  <c r="P5" i="13" s="1"/>
  <c r="M3" i="13"/>
  <c r="N3" i="13" s="1"/>
  <c r="O3" i="13" s="1"/>
  <c r="P3" i="13" s="1"/>
  <c r="D4" i="13"/>
  <c r="E4" i="13" s="1"/>
  <c r="F4" i="13" s="1"/>
  <c r="G4" i="13" s="1"/>
  <c r="H4" i="13" s="1"/>
  <c r="D5" i="13"/>
  <c r="E5" i="13" s="1"/>
  <c r="F5" i="13" s="1"/>
  <c r="G5" i="13" s="1"/>
  <c r="H5" i="13" s="1"/>
  <c r="D6" i="13"/>
  <c r="E6" i="13" s="1"/>
  <c r="F6" i="13" s="1"/>
  <c r="G6" i="13" s="1"/>
  <c r="H6" i="13" s="1"/>
  <c r="D7" i="13"/>
  <c r="E7" i="13" s="1"/>
  <c r="F7" i="13" s="1"/>
  <c r="G7" i="13" s="1"/>
  <c r="H7" i="13" s="1"/>
  <c r="D8" i="13"/>
  <c r="E8" i="13"/>
  <c r="F8" i="13" s="1"/>
  <c r="G8" i="13" s="1"/>
  <c r="H8" i="13" s="1"/>
  <c r="D9" i="13"/>
  <c r="E9" i="13" s="1"/>
  <c r="F9" i="13" s="1"/>
  <c r="G9" i="13" s="1"/>
  <c r="H9" i="13" s="1"/>
  <c r="D10" i="13"/>
  <c r="E10" i="13"/>
  <c r="F10" i="13" s="1"/>
  <c r="G10" i="13" s="1"/>
  <c r="H10" i="13" s="1"/>
  <c r="D11" i="13"/>
  <c r="J32" i="10" s="1"/>
  <c r="J33" i="10" s="1"/>
  <c r="D12" i="13"/>
  <c r="E12" i="13" s="1"/>
  <c r="F12" i="13" s="1"/>
  <c r="G12" i="13" s="1"/>
  <c r="H12" i="13" s="1"/>
  <c r="D13" i="13"/>
  <c r="E13" i="13" s="1"/>
  <c r="F13" i="13" s="1"/>
  <c r="G13" i="13" s="1"/>
  <c r="H13" i="13" s="1"/>
  <c r="D14" i="13"/>
  <c r="E14" i="13" s="1"/>
  <c r="F14" i="13" s="1"/>
  <c r="G14" i="13" s="1"/>
  <c r="H14" i="13" s="1"/>
  <c r="D15" i="13"/>
  <c r="J36" i="11" s="1"/>
  <c r="J37" i="11" s="1"/>
  <c r="D3" i="13"/>
  <c r="E3" i="13" s="1"/>
  <c r="F3" i="13" s="1"/>
  <c r="G3" i="13" s="1"/>
  <c r="H3" i="13" s="1"/>
  <c r="H44" i="10"/>
  <c r="H45" i="10" s="1"/>
  <c r="H41" i="10"/>
  <c r="H42" i="10" s="1"/>
  <c r="H37" i="10"/>
  <c r="H38" i="10" s="1"/>
  <c r="H32" i="10"/>
  <c r="H33" i="10" s="1"/>
  <c r="J24" i="10"/>
  <c r="L24" i="10" s="1"/>
  <c r="N24" i="10" s="1"/>
  <c r="P24" i="10" s="1"/>
  <c r="J23" i="10"/>
  <c r="G2" i="10"/>
  <c r="J49" i="10"/>
  <c r="L49" i="10" s="1"/>
  <c r="N49" i="10" s="1"/>
  <c r="P49" i="10" s="1"/>
  <c r="J50" i="10"/>
  <c r="L50" i="10" s="1"/>
  <c r="N50" i="10" s="1"/>
  <c r="P50" i="10" s="1"/>
  <c r="J51" i="10"/>
  <c r="L51" i="10" s="1"/>
  <c r="N51" i="10" s="1"/>
  <c r="P51" i="10" s="1"/>
  <c r="J52" i="10"/>
  <c r="L52" i="10" s="1"/>
  <c r="N52" i="10" s="1"/>
  <c r="P52" i="10" s="1"/>
  <c r="J53" i="10"/>
  <c r="L53" i="10" s="1"/>
  <c r="N53" i="10" s="1"/>
  <c r="P53" i="10" s="1"/>
  <c r="J54" i="10"/>
  <c r="L54" i="10" s="1"/>
  <c r="N54" i="10" s="1"/>
  <c r="P54" i="10" s="1"/>
  <c r="J48" i="10"/>
  <c r="L48" i="10" s="1"/>
  <c r="N48" i="10" s="1"/>
  <c r="P48" i="10" s="1"/>
  <c r="H25" i="10"/>
  <c r="H26" i="10" s="1"/>
  <c r="N36" i="9" l="1"/>
  <c r="P32" i="9"/>
  <c r="N37" i="9"/>
  <c r="N29" i="9"/>
  <c r="N30" i="9" s="1"/>
  <c r="P27" i="9"/>
  <c r="N41" i="9"/>
  <c r="N42" i="9" s="1"/>
  <c r="P39" i="9"/>
  <c r="P47" i="9"/>
  <c r="N48" i="9"/>
  <c r="N49" i="9" s="1"/>
  <c r="J28" i="12"/>
  <c r="J29" i="12" s="1"/>
  <c r="J35" i="12"/>
  <c r="J36" i="12" s="1"/>
  <c r="N46" i="12"/>
  <c r="L47" i="12"/>
  <c r="L48" i="12" s="1"/>
  <c r="P31" i="12"/>
  <c r="L40" i="12"/>
  <c r="L41" i="12" s="1"/>
  <c r="N38" i="12"/>
  <c r="L28" i="12"/>
  <c r="L29" i="12" s="1"/>
  <c r="N26" i="12"/>
  <c r="E15" i="13"/>
  <c r="J41" i="11"/>
  <c r="J42" i="11" s="1"/>
  <c r="J29" i="11"/>
  <c r="J30" i="11" s="1"/>
  <c r="N27" i="11"/>
  <c r="L29" i="11"/>
  <c r="L30" i="11" s="1"/>
  <c r="L41" i="11"/>
  <c r="L42" i="11" s="1"/>
  <c r="N41" i="11"/>
  <c r="N42" i="11" s="1"/>
  <c r="P39" i="11"/>
  <c r="L36" i="11"/>
  <c r="L37" i="11" s="1"/>
  <c r="N32" i="11"/>
  <c r="N47" i="11"/>
  <c r="L48" i="11"/>
  <c r="L49" i="11" s="1"/>
  <c r="H46" i="10"/>
  <c r="L23" i="10"/>
  <c r="E11" i="13"/>
  <c r="F11" i="13" s="1"/>
  <c r="G11" i="13" s="1"/>
  <c r="H11" i="13" s="1"/>
  <c r="J37" i="10"/>
  <c r="J38" i="10" s="1"/>
  <c r="L41" i="10"/>
  <c r="L42" i="10" s="1"/>
  <c r="P41" i="10"/>
  <c r="P42" i="10" s="1"/>
  <c r="N41" i="10"/>
  <c r="N42" i="10" s="1"/>
  <c r="L37" i="10"/>
  <c r="L38" i="10" s="1"/>
  <c r="N37" i="10"/>
  <c r="N38" i="10" s="1"/>
  <c r="J44" i="10"/>
  <c r="J45" i="10" s="1"/>
  <c r="P37" i="10"/>
  <c r="P38" i="10" s="1"/>
  <c r="J41" i="10"/>
  <c r="J42" i="10" s="1"/>
  <c r="H56" i="10" l="1"/>
  <c r="H57" i="10" s="1"/>
  <c r="P29" i="9"/>
  <c r="P30" i="9" s="1"/>
  <c r="P48" i="9"/>
  <c r="P49" i="9" s="1"/>
  <c r="P36" i="9"/>
  <c r="P37" i="9" s="1"/>
  <c r="P41" i="9"/>
  <c r="P42" i="9" s="1"/>
  <c r="J49" i="12"/>
  <c r="J59" i="12" s="1"/>
  <c r="F15" i="13"/>
  <c r="L35" i="12"/>
  <c r="L36" i="12" s="1"/>
  <c r="L44" i="10"/>
  <c r="L45" i="10" s="1"/>
  <c r="N40" i="12"/>
  <c r="N41" i="12" s="1"/>
  <c r="P38" i="12"/>
  <c r="P26" i="12"/>
  <c r="N28" i="12"/>
  <c r="N29" i="12" s="1"/>
  <c r="P46" i="12"/>
  <c r="N47" i="12"/>
  <c r="N48" i="12" s="1"/>
  <c r="N32" i="10"/>
  <c r="N33" i="10" s="1"/>
  <c r="P32" i="10"/>
  <c r="P33" i="10" s="1"/>
  <c r="L32" i="10"/>
  <c r="L33" i="10" s="1"/>
  <c r="P41" i="11"/>
  <c r="P42" i="11" s="1"/>
  <c r="P47" i="11"/>
  <c r="N48" i="11"/>
  <c r="N49" i="11" s="1"/>
  <c r="N36" i="11"/>
  <c r="N37" i="11" s="1"/>
  <c r="P32" i="11"/>
  <c r="N29" i="11"/>
  <c r="N30" i="11" s="1"/>
  <c r="P27" i="11"/>
  <c r="N23" i="10"/>
  <c r="L49" i="12" l="1"/>
  <c r="G15" i="13"/>
  <c r="N44" i="10"/>
  <c r="N45" i="10" s="1"/>
  <c r="N35" i="12"/>
  <c r="N36" i="12" s="1"/>
  <c r="P47" i="12"/>
  <c r="P48" i="12" s="1"/>
  <c r="P40" i="12"/>
  <c r="P41" i="12" s="1"/>
  <c r="P28" i="12"/>
  <c r="P48" i="11"/>
  <c r="P49" i="11" s="1"/>
  <c r="P29" i="11"/>
  <c r="P30" i="11" s="1"/>
  <c r="P36" i="11"/>
  <c r="P37" i="11" s="1"/>
  <c r="P23" i="10"/>
  <c r="N25" i="10"/>
  <c r="N26" i="10" s="1"/>
  <c r="N46" i="10" s="1"/>
  <c r="I2" i="10"/>
  <c r="H15" i="13" l="1"/>
  <c r="P44" i="10"/>
  <c r="P45" i="10" s="1"/>
  <c r="P35" i="12"/>
  <c r="P36" i="12" s="1"/>
  <c r="N49" i="12"/>
  <c r="P29" i="12"/>
  <c r="P49" i="12" s="1"/>
  <c r="P25" i="10"/>
  <c r="P26" i="10" s="1"/>
  <c r="P46" i="10" s="1"/>
  <c r="H23" i="11"/>
  <c r="J23" i="11"/>
  <c r="L23" i="11"/>
  <c r="N23" i="11"/>
  <c r="P23" i="11"/>
  <c r="H58" i="12" l="1"/>
  <c r="P22" i="12"/>
  <c r="N22" i="12"/>
  <c r="L22" i="12"/>
  <c r="J22" i="12"/>
  <c r="H22" i="12"/>
  <c r="H23" i="9" s="1"/>
  <c r="P16" i="12"/>
  <c r="N16" i="12"/>
  <c r="L16" i="12"/>
  <c r="J16" i="12"/>
  <c r="H16" i="12"/>
  <c r="H9" i="12"/>
  <c r="O2" i="12"/>
  <c r="M2" i="12"/>
  <c r="K2" i="12"/>
  <c r="I2" i="12"/>
  <c r="A2" i="12"/>
  <c r="H59" i="11"/>
  <c r="P17" i="11"/>
  <c r="N17" i="11"/>
  <c r="L17" i="11"/>
  <c r="J17" i="11"/>
  <c r="H17" i="11"/>
  <c r="H9" i="11"/>
  <c r="O2" i="11"/>
  <c r="M2" i="11"/>
  <c r="K2" i="11"/>
  <c r="I2" i="11"/>
  <c r="A2" i="11"/>
  <c r="P19" i="10"/>
  <c r="P23" i="9" s="1"/>
  <c r="N19" i="10"/>
  <c r="N23" i="9" s="1"/>
  <c r="L19" i="10"/>
  <c r="L23" i="9" s="1"/>
  <c r="J19" i="10"/>
  <c r="P13" i="10"/>
  <c r="N13" i="10"/>
  <c r="L13" i="10"/>
  <c r="L17" i="9" s="1"/>
  <c r="J13" i="10"/>
  <c r="J17" i="9" s="1"/>
  <c r="H13" i="10"/>
  <c r="H17" i="9" s="1"/>
  <c r="H9" i="10"/>
  <c r="H9" i="9" s="1"/>
  <c r="O2" i="10"/>
  <c r="M2" i="10"/>
  <c r="K2" i="10"/>
  <c r="A2" i="10"/>
  <c r="A1" i="10"/>
  <c r="H58" i="9"/>
  <c r="H57" i="9"/>
  <c r="H56" i="9"/>
  <c r="H55" i="9"/>
  <c r="H54" i="9"/>
  <c r="H53" i="9"/>
  <c r="H52" i="9"/>
  <c r="P22" i="9"/>
  <c r="N22" i="9"/>
  <c r="L22" i="9"/>
  <c r="J22" i="9"/>
  <c r="H22" i="9"/>
  <c r="P21" i="9"/>
  <c r="N21" i="9"/>
  <c r="L21" i="9"/>
  <c r="J21" i="9"/>
  <c r="H21" i="9"/>
  <c r="N17" i="9" l="1"/>
  <c r="P17" i="9"/>
  <c r="H59" i="12"/>
  <c r="H59" i="9"/>
  <c r="J23" i="9"/>
  <c r="H50" i="11"/>
  <c r="H50" i="9" s="1"/>
  <c r="H17" i="12"/>
  <c r="H18" i="11"/>
  <c r="J56" i="9"/>
  <c r="J53" i="9"/>
  <c r="J57" i="9"/>
  <c r="J25" i="10"/>
  <c r="J26" i="10" s="1"/>
  <c r="J46" i="10" s="1"/>
  <c r="L25" i="10"/>
  <c r="L26" i="10" s="1"/>
  <c r="L46" i="10" s="1"/>
  <c r="H14" i="10"/>
  <c r="L53" i="9"/>
  <c r="J52" i="9"/>
  <c r="J55" i="9"/>
  <c r="J54" i="9"/>
  <c r="J59" i="11"/>
  <c r="L58" i="9"/>
  <c r="J58" i="9"/>
  <c r="J55" i="10"/>
  <c r="J59" i="9" l="1"/>
  <c r="H18" i="9"/>
  <c r="H60" i="12"/>
  <c r="N59" i="11"/>
  <c r="L59" i="11"/>
  <c r="L57" i="9"/>
  <c r="L58" i="12"/>
  <c r="L59" i="12" s="1"/>
  <c r="P57" i="9"/>
  <c r="N57" i="9"/>
  <c r="P53" i="9"/>
  <c r="N53" i="9"/>
  <c r="L54" i="9"/>
  <c r="H60" i="11"/>
  <c r="L52" i="9"/>
  <c r="P58" i="9"/>
  <c r="N58" i="9"/>
  <c r="H61" i="11" l="1"/>
  <c r="H64" i="11" s="1"/>
  <c r="H60" i="9"/>
  <c r="H63" i="12"/>
  <c r="H67" i="9" s="1"/>
  <c r="H64" i="12"/>
  <c r="H68" i="9" s="1"/>
  <c r="H65" i="11"/>
  <c r="H65" i="9" s="1"/>
  <c r="J60" i="12"/>
  <c r="P59" i="11"/>
  <c r="J50" i="11"/>
  <c r="L50" i="11"/>
  <c r="N54" i="9"/>
  <c r="P54" i="9"/>
  <c r="N52" i="9"/>
  <c r="L60" i="12"/>
  <c r="P58" i="12"/>
  <c r="P59" i="12" s="1"/>
  <c r="N58" i="12"/>
  <c r="N59" i="12" s="1"/>
  <c r="H66" i="11" l="1"/>
  <c r="H64" i="9"/>
  <c r="L60" i="11"/>
  <c r="L61" i="11" s="1"/>
  <c r="L64" i="11" s="1"/>
  <c r="L64" i="9" s="1"/>
  <c r="L50" i="9"/>
  <c r="J60" i="11"/>
  <c r="J61" i="11" s="1"/>
  <c r="J65" i="11" s="1"/>
  <c r="J65" i="9" s="1"/>
  <c r="J50" i="9"/>
  <c r="H66" i="12"/>
  <c r="H67" i="12" s="1"/>
  <c r="L64" i="12"/>
  <c r="L68" i="9" s="1"/>
  <c r="L63" i="12"/>
  <c r="L67" i="9" s="1"/>
  <c r="J63" i="12"/>
  <c r="J67" i="9" s="1"/>
  <c r="J64" i="12"/>
  <c r="J68" i="9" s="1"/>
  <c r="J56" i="10"/>
  <c r="J57" i="10" s="1"/>
  <c r="N60" i="12"/>
  <c r="P60" i="12"/>
  <c r="P52" i="9"/>
  <c r="L65" i="11" l="1"/>
  <c r="L65" i="9" s="1"/>
  <c r="J64" i="11"/>
  <c r="J64" i="9" s="1"/>
  <c r="H67" i="11"/>
  <c r="H70" i="9"/>
  <c r="J60" i="9"/>
  <c r="H68" i="12"/>
  <c r="J8" i="12" s="1"/>
  <c r="P64" i="12"/>
  <c r="P68" i="9" s="1"/>
  <c r="P63" i="12"/>
  <c r="P67" i="9" s="1"/>
  <c r="N63" i="12"/>
  <c r="N67" i="9" s="1"/>
  <c r="N64" i="12"/>
  <c r="N68" i="9" s="1"/>
  <c r="L55" i="9"/>
  <c r="L56" i="9"/>
  <c r="J66" i="12"/>
  <c r="J67" i="12" s="1"/>
  <c r="L66" i="12"/>
  <c r="L67" i="12" s="1"/>
  <c r="J66" i="11"/>
  <c r="L66" i="11"/>
  <c r="N50" i="11"/>
  <c r="P50" i="11"/>
  <c r="N60" i="11" l="1"/>
  <c r="N61" i="11" s="1"/>
  <c r="N50" i="9"/>
  <c r="J67" i="11"/>
  <c r="J71" i="9" s="1"/>
  <c r="J70" i="9"/>
  <c r="H68" i="11"/>
  <c r="J8" i="11" s="1"/>
  <c r="J9" i="11" s="1"/>
  <c r="J18" i="11" s="1"/>
  <c r="L67" i="11"/>
  <c r="L70" i="9"/>
  <c r="P60" i="11"/>
  <c r="P61" i="11" s="1"/>
  <c r="P65" i="11" s="1"/>
  <c r="P65" i="9" s="1"/>
  <c r="P50" i="9"/>
  <c r="J61" i="9"/>
  <c r="N66" i="12"/>
  <c r="N67" i="12" s="1"/>
  <c r="J9" i="12"/>
  <c r="J17" i="12" s="1"/>
  <c r="J68" i="12" s="1"/>
  <c r="L8" i="12" s="1"/>
  <c r="L9" i="12" s="1"/>
  <c r="L17" i="12" s="1"/>
  <c r="L68" i="12" s="1"/>
  <c r="N8" i="12" s="1"/>
  <c r="N9" i="12" s="1"/>
  <c r="N17" i="12" s="1"/>
  <c r="N65" i="11"/>
  <c r="N65" i="9" s="1"/>
  <c r="N64" i="11"/>
  <c r="N64" i="9" s="1"/>
  <c r="L55" i="10"/>
  <c r="P66" i="12"/>
  <c r="P67" i="12" s="1"/>
  <c r="L56" i="10" l="1"/>
  <c r="L57" i="10" s="1"/>
  <c r="L59" i="9"/>
  <c r="P64" i="11"/>
  <c r="P64" i="9" s="1"/>
  <c r="H61" i="9"/>
  <c r="H71" i="9"/>
  <c r="H58" i="10"/>
  <c r="J68" i="11"/>
  <c r="L8" i="11" s="1"/>
  <c r="L9" i="11" s="1"/>
  <c r="L18" i="11" s="1"/>
  <c r="L68" i="11" s="1"/>
  <c r="N8" i="11" s="1"/>
  <c r="N9" i="11" s="1"/>
  <c r="N18" i="11" s="1"/>
  <c r="N56" i="9"/>
  <c r="N55" i="9"/>
  <c r="N55" i="10"/>
  <c r="N68" i="12"/>
  <c r="P8" i="12" s="1"/>
  <c r="P9" i="12" s="1"/>
  <c r="P17" i="12" s="1"/>
  <c r="P68" i="12" s="1"/>
  <c r="N66" i="11"/>
  <c r="L60" i="9" l="1"/>
  <c r="N56" i="10"/>
  <c r="N60" i="9" s="1"/>
  <c r="N59" i="9"/>
  <c r="N67" i="11"/>
  <c r="N68" i="11" s="1"/>
  <c r="P8" i="11" s="1"/>
  <c r="P9" i="11" s="1"/>
  <c r="P18" i="11" s="1"/>
  <c r="N70" i="9"/>
  <c r="J8" i="10"/>
  <c r="J9" i="10" s="1"/>
  <c r="H72" i="9"/>
  <c r="J8" i="9" s="1"/>
  <c r="N57" i="10"/>
  <c r="L71" i="9"/>
  <c r="L61" i="9"/>
  <c r="J14" i="10" l="1"/>
  <c r="J18" i="9" s="1"/>
  <c r="J9" i="9"/>
  <c r="N71" i="9"/>
  <c r="N61" i="9"/>
  <c r="P56" i="9"/>
  <c r="P55" i="9"/>
  <c r="P55" i="10"/>
  <c r="P56" i="10" l="1"/>
  <c r="P57" i="10" s="1"/>
  <c r="P59" i="9"/>
  <c r="J58" i="10"/>
  <c r="J72" i="9" s="1"/>
  <c r="L8" i="9" s="1"/>
  <c r="P60" i="9" l="1"/>
  <c r="L8" i="10"/>
  <c r="L9" i="10" s="1"/>
  <c r="L9" i="9" s="1"/>
  <c r="P61" i="9"/>
  <c r="P66" i="11"/>
  <c r="L14" i="10" l="1"/>
  <c r="P67" i="11"/>
  <c r="P70" i="9"/>
  <c r="L58" i="10" l="1"/>
  <c r="L18" i="9"/>
  <c r="P68" i="11"/>
  <c r="P71" i="9"/>
  <c r="L72" i="9" l="1"/>
  <c r="N8" i="9" s="1"/>
  <c r="N8" i="10"/>
  <c r="N9" i="10" s="1"/>
  <c r="N14" i="10" l="1"/>
  <c r="N9" i="9"/>
  <c r="N18" i="9" l="1"/>
  <c r="N58" i="10"/>
  <c r="N72" i="9" l="1"/>
  <c r="P8" i="9" s="1"/>
  <c r="P8" i="10"/>
  <c r="P9" i="10" s="1"/>
  <c r="P14" i="10" l="1"/>
  <c r="P9" i="9"/>
  <c r="P58" i="10" l="1"/>
  <c r="P72" i="9" s="1"/>
  <c r="P18" i="9"/>
</calcChain>
</file>

<file path=xl/sharedStrings.xml><?xml version="1.0" encoding="utf-8"?>
<sst xmlns="http://schemas.openxmlformats.org/spreadsheetml/2006/main" count="493" uniqueCount="181">
  <si>
    <t>Center Reauthorization</t>
  </si>
  <si>
    <t>Budget &amp; Fiscal Planning (BFP) conducts a financial review of any Center applying for reauthorization.</t>
  </si>
  <si>
    <t>To accomplish the review, BFP requires the following items:</t>
  </si>
  <si>
    <t>2) A current personnel roster</t>
  </si>
  <si>
    <t>3) A description of space used by the Center</t>
  </si>
  <si>
    <t>Please note: In the interest of long term center success, center budgets must demonstrate sustainable financial support.</t>
  </si>
  <si>
    <t>Please review the completed template with your unit's respective budget officer before submission to the for Research &amp; Innovation Office.</t>
  </si>
  <si>
    <t>Please list all General Fund, Auxiliary, and Restricted Fund Speedtypes for your</t>
  </si>
  <si>
    <t xml:space="preserve">Center, and indicate in the "P/F" column whether the speedtypes are partially </t>
  </si>
  <si>
    <t>or fully associated with your Center.  For Sponsored Projects, please include the start and end dates.</t>
  </si>
  <si>
    <t>Speedtype #</t>
  </si>
  <si>
    <t>5-digit financial org code</t>
  </si>
  <si>
    <t>Speedtype Name</t>
  </si>
  <si>
    <t>P/F</t>
  </si>
  <si>
    <t>Project Start Date</t>
  </si>
  <si>
    <t>Project End Date</t>
  </si>
  <si>
    <t>Faculty and Staff Listing (Personnel Roster)</t>
  </si>
  <si>
    <t>Name</t>
  </si>
  <si>
    <t>Department</t>
  </si>
  <si>
    <t>Title/Position</t>
  </si>
  <si>
    <t>Space</t>
  </si>
  <si>
    <t>Type of space (lab, office, storage, etc.)</t>
  </si>
  <si>
    <t>Building Name</t>
  </si>
  <si>
    <t>Room Number(s)</t>
  </si>
  <si>
    <t>Approx. Sq. Ft.</t>
  </si>
  <si>
    <t>How is the space paid for?</t>
  </si>
  <si>
    <t>Year 1</t>
  </si>
  <si>
    <t>Year 2</t>
  </si>
  <si>
    <t>Year 3</t>
  </si>
  <si>
    <t>Year 4</t>
  </si>
  <si>
    <t>Year 5</t>
  </si>
  <si>
    <t>FIVE-YEAR FINANCIAL PLAN - ESTIMATED REVENUES and EXPENSES</t>
  </si>
  <si>
    <t>SOURCES OF FUNDING</t>
  </si>
  <si>
    <t xml:space="preserve">Start-Up Sources of Funding </t>
  </si>
  <si>
    <t>Source 1</t>
  </si>
  <si>
    <t>Source 2</t>
  </si>
  <si>
    <t>Anticipated carry forward  - Use prior year reserve/surplus</t>
  </si>
  <si>
    <t>Subtotal Start-Up Sources of Funding</t>
  </si>
  <si>
    <t>Ongoing Sources of Funding</t>
  </si>
  <si>
    <t>Grant and Contract revenue</t>
  </si>
  <si>
    <t>Gift revenue</t>
  </si>
  <si>
    <t>Subtotal Ongoing Sources of Funding</t>
  </si>
  <si>
    <t>TOTAL SOURCES OF FUNDING</t>
  </si>
  <si>
    <t>DIRECT EXPENSES</t>
  </si>
  <si>
    <t>Start-Up Expenses</t>
  </si>
  <si>
    <t>Subtotal Start-Up Expenses</t>
  </si>
  <si>
    <t>Ongoing Expenses</t>
  </si>
  <si>
    <t>FTE</t>
  </si>
  <si>
    <t>Amount</t>
  </si>
  <si>
    <t>Faculty benefits</t>
  </si>
  <si>
    <t>Grad Student Assistant Benefits</t>
  </si>
  <si>
    <t>Graduate Student Tuition Support</t>
  </si>
  <si>
    <t xml:space="preserve">Student Workers </t>
  </si>
  <si>
    <t>Student/Hourly Benefits</t>
  </si>
  <si>
    <t>Subtotal Personnel</t>
  </si>
  <si>
    <t xml:space="preserve">    </t>
  </si>
  <si>
    <t>Utilities</t>
  </si>
  <si>
    <t>Subscriptions, Dues, Memberships</t>
  </si>
  <si>
    <t>Subs and consultants</t>
  </si>
  <si>
    <t>Travel, Conferences, Presentation</t>
  </si>
  <si>
    <t>Other</t>
  </si>
  <si>
    <t>Subtotal Operating Expenses</t>
  </si>
  <si>
    <t>Subtotal Ongoing Expenses</t>
  </si>
  <si>
    <t>TOTAL DIRECT EXPENSES</t>
  </si>
  <si>
    <t>INDIRECT EXPENSES</t>
  </si>
  <si>
    <t>Fund Sources</t>
  </si>
  <si>
    <t>General Administrative Recharge (GAR)</t>
  </si>
  <si>
    <t>General Infrastrucutre Recharge (GIR)</t>
  </si>
  <si>
    <t>Sponsored Project Fund Sources</t>
  </si>
  <si>
    <t>Negotiated OFF CAMPUS Facilities and Administrative Costs (F&amp;A)</t>
  </si>
  <si>
    <t>TOTAL INDIRECT EXPENSES</t>
  </si>
  <si>
    <t>TOTAL PROGRAM BUDGET (Direct and Indirect Expenses)</t>
  </si>
  <si>
    <t>Program Surplus/(Deficit)</t>
  </si>
  <si>
    <t>Current rates to assist with the planning process can be found here: https://www.colorado.edu/controller/general-accounting/cost-accounting</t>
  </si>
  <si>
    <t>Intial funding source(s)</t>
  </si>
  <si>
    <t>Future Financial Assumptions</t>
  </si>
  <si>
    <t>Below, please provide additional information about initial funding for the Center</t>
  </si>
  <si>
    <t>Below, please list assumptions you used to complete your projections.</t>
  </si>
  <si>
    <t>Examples:  Newly-awarded grant or newly secured gift</t>
  </si>
  <si>
    <t>Examples: Salaries will increase 5% annually</t>
  </si>
  <si>
    <t>Seed funding from an exisiting University source</t>
  </si>
  <si>
    <t xml:space="preserve">                 Benefits are x% of salaries</t>
  </si>
  <si>
    <t>Loan from Dean (please explain plans for repayment)</t>
  </si>
  <si>
    <t xml:space="preserve">                 X number of proposed research grants will be awarded</t>
  </si>
  <si>
    <t>Fee for Service Auxiliary revenue (put in fund 2x tab)</t>
  </si>
  <si>
    <t>Faculty-University Staff Salaries by Position</t>
  </si>
  <si>
    <t>Fac. Position - Name/ID - Position Number</t>
  </si>
  <si>
    <t>Graduate Student Assistant Appointments</t>
  </si>
  <si>
    <t>Position - Name/ID - Position Number</t>
  </si>
  <si>
    <t>Other [describe]</t>
  </si>
  <si>
    <t>Auxiliary Fund Sources</t>
  </si>
  <si>
    <t>Negotiated ON CAMPUS Facilities and Administrative Costs (F&amp;A)</t>
  </si>
  <si>
    <t>Gifts in Kind</t>
  </si>
  <si>
    <t xml:space="preserve">Below, please list any gifts in kind the center will receive along with the estimated current value.  Please avoid recording the in-kind contribution as an income source above unless you also record an expense in the same amount.  This will net the two amounts to $0 in your budget template. </t>
  </si>
  <si>
    <t xml:space="preserve">Center Name: </t>
  </si>
  <si>
    <t xml:space="preserve">Center Name:  </t>
  </si>
  <si>
    <t>[Enter Center Name here]</t>
  </si>
  <si>
    <r>
      <t>One-Time Commitments or Seed Money</t>
    </r>
    <r>
      <rPr>
        <i/>
        <sz val="11"/>
        <rFont val="Calibri"/>
        <family val="2"/>
      </rPr>
      <t xml:space="preserve"> (Describe by source)</t>
    </r>
  </si>
  <si>
    <r>
      <t xml:space="preserve">Ongoing Commitments Received - </t>
    </r>
    <r>
      <rPr>
        <i/>
        <sz val="11"/>
        <rFont val="Calibri"/>
        <family val="2"/>
      </rPr>
      <t>Describe</t>
    </r>
  </si>
  <si>
    <t>Fee for Service Auxiliary revenue</t>
  </si>
  <si>
    <r>
      <t xml:space="preserve">DAICR / Research Incentive Awards </t>
    </r>
    <r>
      <rPr>
        <vertAlign val="superscript"/>
        <sz val="11"/>
        <rFont val="Calibri"/>
        <family val="2"/>
      </rPr>
      <t>1</t>
    </r>
  </si>
  <si>
    <r>
      <t xml:space="preserve">Other Ongoing Sources of Funding - </t>
    </r>
    <r>
      <rPr>
        <i/>
        <sz val="11"/>
        <rFont val="Calibri"/>
        <family val="2"/>
      </rPr>
      <t>Describe</t>
    </r>
  </si>
  <si>
    <r>
      <t xml:space="preserve">Equipment Purchases - </t>
    </r>
    <r>
      <rPr>
        <i/>
        <sz val="11"/>
        <rFont val="Calibri"/>
        <family val="2"/>
      </rPr>
      <t>Describe</t>
    </r>
  </si>
  <si>
    <r>
      <t>Other Start-Up Expenses -</t>
    </r>
    <r>
      <rPr>
        <i/>
        <sz val="11"/>
        <rFont val="Calibri"/>
        <family val="2"/>
      </rPr>
      <t xml:space="preserve"> Describe</t>
    </r>
  </si>
  <si>
    <r>
      <t xml:space="preserve">Operating Expenses </t>
    </r>
    <r>
      <rPr>
        <vertAlign val="superscript"/>
        <sz val="11"/>
        <rFont val="Calibri"/>
        <family val="2"/>
      </rPr>
      <t>3</t>
    </r>
  </si>
  <si>
    <r>
      <t>Office Supplies (</t>
    </r>
    <r>
      <rPr>
        <i/>
        <sz val="11"/>
        <rFont val="Calibri"/>
        <family val="2"/>
      </rPr>
      <t>office supplies, photocopying, shipping</t>
    </r>
    <r>
      <rPr>
        <sz val="11"/>
        <rFont val="Calibri"/>
        <family val="2"/>
      </rPr>
      <t>)</t>
    </r>
  </si>
  <si>
    <r>
      <t>Outreach, Marketing (</t>
    </r>
    <r>
      <rPr>
        <i/>
        <sz val="11"/>
        <rFont val="Calibri"/>
        <family val="2"/>
      </rPr>
      <t>publications, advisory board, etc.</t>
    </r>
    <r>
      <rPr>
        <sz val="11"/>
        <rFont val="Calibri"/>
        <family val="2"/>
      </rPr>
      <t>)</t>
    </r>
  </si>
  <si>
    <r>
      <t xml:space="preserve">Indirect Cost Return / Research Incentive Awards </t>
    </r>
    <r>
      <rPr>
        <vertAlign val="superscript"/>
        <sz val="11"/>
        <rFont val="Calibri"/>
        <family val="2"/>
      </rPr>
      <t>1</t>
    </r>
  </si>
  <si>
    <t>The Center is expected to cover all expenses from revenue generated.  As indicated by the organizational structure, the [school/college/unit] is responsible for the Center’s financial solvency.  Should the Center not meet revenue projections to cover expenses the Center and the [school/college/unit] will reduce expenses and cover any shortfall.</t>
  </si>
  <si>
    <t>Projection</t>
  </si>
  <si>
    <t>Part-time/Temporary Employees Benefits</t>
  </si>
  <si>
    <t xml:space="preserve">DAICR depends upon the annual increase in the grant award and/or school or college internal policy. </t>
  </si>
  <si>
    <t>4) Financial details for the most recent complete fiscal year and at least 3 years of future financial projections, by fund, with projections and assumptions listed.</t>
  </si>
  <si>
    <t>1) A list active speedtypes in the General Fund (1x), Auxiliary Funds (2x), and Restricted Fund (3x)</t>
  </si>
  <si>
    <t>For speedtypes that are partially associated with your Center, please describe in the text box below how you distinguish your activity from the other activity in the speedtypes.</t>
  </si>
  <si>
    <t xml:space="preserve">Please list all faculty and staff that will be part of the center, including currently vacant positions.  You may attach or paste a list from another source.  </t>
  </si>
  <si>
    <t>Below, please list space to be used by the Center, including the type of space (office, laboratory, storage, etc.), location(s), and who is paying for the space. Make note of any new space that will be required, and any necessary alterations or renovations to that space.</t>
  </si>
  <si>
    <t>Contact Jason Hendricks in BFP with questions or requests for assistance with completing the financial plan and/or utilizing this template for center reauthorizations.  (Jason.Hendricks@colorado.edu)</t>
  </si>
  <si>
    <t>Regular faculty, full time permanent</t>
  </si>
  <si>
    <t>Research faculty, full time permanent</t>
  </si>
  <si>
    <t>Professional Research Assistant, full time permanent</t>
  </si>
  <si>
    <t>Research Associate Faculty, full time permanent</t>
  </si>
  <si>
    <t>Other faculty, full time permanent</t>
  </si>
  <si>
    <t>Any faculty, part time/temporary</t>
  </si>
  <si>
    <t>Student faculty</t>
  </si>
  <si>
    <t>Research Assistant</t>
  </si>
  <si>
    <t>Student hourly/work study</t>
  </si>
  <si>
    <t>FY25</t>
  </si>
  <si>
    <t>FY26</t>
  </si>
  <si>
    <t>FY27</t>
  </si>
  <si>
    <t>FY28</t>
  </si>
  <si>
    <t>FY29</t>
  </si>
  <si>
    <t>FY30</t>
  </si>
  <si>
    <t>Prior Year plus 3%</t>
  </si>
  <si>
    <t>Current Year</t>
  </si>
  <si>
    <t>GAIR</t>
  </si>
  <si>
    <t>GIR</t>
  </si>
  <si>
    <t>GAR</t>
  </si>
  <si>
    <t>Total</t>
  </si>
  <si>
    <t>F&amp;A</t>
  </si>
  <si>
    <t>Research (on-campus)</t>
  </si>
  <si>
    <t>Research (off-campus)</t>
  </si>
  <si>
    <t>Fringe Benefit Employee Type</t>
  </si>
  <si>
    <t>Salary Increase Estimate</t>
  </si>
  <si>
    <t>Faculty</t>
  </si>
  <si>
    <t>Hourly</t>
  </si>
  <si>
    <t>Staff</t>
  </si>
  <si>
    <t>Student Fac</t>
  </si>
  <si>
    <t>Research Fac</t>
  </si>
  <si>
    <t>Part-time/Temporary Employees</t>
  </si>
  <si>
    <t>Operating Expense Estimated Increase</t>
  </si>
  <si>
    <t>Actuals</t>
  </si>
  <si>
    <t>University Staff, full time permanent</t>
  </si>
  <si>
    <t>University Staff, part time/temporary</t>
  </si>
  <si>
    <t>Classified staff, full time permanent</t>
  </si>
  <si>
    <t>Classified staff, part time/temporary</t>
  </si>
  <si>
    <t>Est Incr</t>
  </si>
  <si>
    <t>University &amp; Classified Staff &amp; Research Assistants Salaries by Position</t>
  </si>
  <si>
    <t>Staff Position - Name/ID - Position Number</t>
  </si>
  <si>
    <t>Staff and Research Assistant Benefits</t>
  </si>
  <si>
    <t xml:space="preserve">Total Staff &amp; Research Assistants Compendation </t>
  </si>
  <si>
    <t>Total Faculty Compensation</t>
  </si>
  <si>
    <t>Total Graduate Assistant Appointments Compensation</t>
  </si>
  <si>
    <t>Total Part-time/Temporary Compensation</t>
  </si>
  <si>
    <t>Total Student/Hourly Compensation</t>
  </si>
  <si>
    <t>data may be entered in blue cells</t>
  </si>
  <si>
    <t>Personnel</t>
  </si>
  <si>
    <t>Operating Expenses</t>
  </si>
  <si>
    <t>Anticipated carry forward</t>
  </si>
  <si>
    <t>Budget Templates Guide</t>
  </si>
  <si>
    <t>The Rate Tables sheet contains the current rates and estimates of future year rates</t>
  </si>
  <si>
    <t>The estimated rate amounts can be adjusted by changing the percentage in the yellow shaded cells</t>
  </si>
  <si>
    <t>Fund 1x, 2x and 3x Budget Worksheets</t>
  </si>
  <si>
    <t>The budget worksheet cells are color coded as follows:</t>
  </si>
  <si>
    <t>green cells contain formula that can be overwritten with data</t>
  </si>
  <si>
    <t>peach cells contain formula that shouldn't be overwritten</t>
  </si>
  <si>
    <t>green cells contain formulas that can be overwritten</t>
  </si>
  <si>
    <t>Rate Tables</t>
  </si>
  <si>
    <t>The Rollup-All Funds worksheet will populate with the total amounts of the 1x, 2x, and 3x, budget worksheets</t>
  </si>
  <si>
    <t>Rows may be added if needed</t>
  </si>
  <si>
    <t xml:space="preserve">The budget worksheets contain formulas to enter estimated future years data.  The estimates can be adjusted by changing the percentages on the Rate Table or they can be overwritten with a different amount or a zero value.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</si>
</sst>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_(* #,##0.0_);_(* \(#,##0.0\);_(* &quot;-&quot;??_);_(@_)"/>
    <numFmt numFmtId="167" formatCode="_(* #,##0_);_(* \(#,##0\);_(* &quot;-&quot;??_);_(@_)"/>
    <numFmt numFmtId="168" formatCode="0.0%"/>
    <numFmt numFmtId="169" formatCode="0."/>
  </numFmts>
  <fonts count="25" x14ac:knownFonts="1">
    <font>
      <sz val="10"/>
      <color rgb="FF000000"/>
      <name val="Arial"/>
    </font>
    <font>
      <sz val="10"/>
      <color theme="1"/>
      <name val="Arial"/>
      <family val="2"/>
    </font>
    <font>
      <b/>
      <sz val="10"/>
      <color theme="1"/>
      <name val="Arial"/>
      <family val="2"/>
    </font>
    <font>
      <sz val="10"/>
      <name val="Arial"/>
      <family val="2"/>
    </font>
    <font>
      <sz val="10"/>
      <color rgb="FF000000"/>
      <name val="Arial"/>
      <family val="2"/>
    </font>
    <font>
      <sz val="10"/>
      <name val="Arial"/>
    </font>
    <font>
      <b/>
      <i/>
      <sz val="11"/>
      <name val="Calibri"/>
      <family val="2"/>
      <scheme val="minor"/>
    </font>
    <font>
      <sz val="11"/>
      <name val="Calibri"/>
      <family val="2"/>
      <scheme val="minor"/>
    </font>
    <font>
      <b/>
      <sz val="11"/>
      <name val="Calibri"/>
      <family val="2"/>
      <scheme val="minor"/>
    </font>
    <font>
      <sz val="10"/>
      <name val="Calibri"/>
      <family val="2"/>
      <scheme val="minor"/>
    </font>
    <font>
      <b/>
      <u/>
      <sz val="11"/>
      <name val="Calibri"/>
      <family val="2"/>
      <scheme val="minor"/>
    </font>
    <font>
      <i/>
      <sz val="11"/>
      <name val="Calibri"/>
      <family val="2"/>
    </font>
    <font>
      <i/>
      <sz val="11"/>
      <name val="Calibri"/>
      <family val="2"/>
      <scheme val="minor"/>
    </font>
    <font>
      <vertAlign val="superscript"/>
      <sz val="11"/>
      <name val="Calibri"/>
      <family val="2"/>
    </font>
    <font>
      <sz val="8"/>
      <name val="Calibri"/>
      <family val="2"/>
      <scheme val="minor"/>
    </font>
    <font>
      <sz val="9"/>
      <name val="Calibri"/>
      <family val="2"/>
      <scheme val="minor"/>
    </font>
    <font>
      <sz val="11"/>
      <name val="Calibri"/>
      <family val="2"/>
    </font>
    <font>
      <u/>
      <sz val="11"/>
      <name val="Calibri"/>
      <family val="2"/>
      <scheme val="minor"/>
    </font>
    <font>
      <sz val="10"/>
      <color rgb="FFFF0000"/>
      <name val="Calibri"/>
      <family val="2"/>
      <scheme val="minor"/>
    </font>
    <font>
      <b/>
      <sz val="10"/>
      <name val="Calibri"/>
      <family val="2"/>
      <scheme val="minor"/>
    </font>
    <font>
      <sz val="10"/>
      <color rgb="FF000000"/>
      <name val="Arial"/>
    </font>
    <font>
      <sz val="8"/>
      <name val="Arial"/>
    </font>
    <font>
      <i/>
      <sz val="10"/>
      <color rgb="FF000000"/>
      <name val="Arial"/>
      <family val="2"/>
    </font>
    <font>
      <b/>
      <sz val="10"/>
      <color rgb="FF000000"/>
      <name val="Arial"/>
      <family val="2"/>
    </font>
    <font>
      <b/>
      <sz val="11"/>
      <color theme="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EAEAEA"/>
        <bgColor indexed="64"/>
      </patternFill>
    </fill>
    <fill>
      <patternFill patternType="solid">
        <fgColor rgb="FFF7F5A5"/>
        <bgColor indexed="64"/>
      </patternFill>
    </fill>
    <fill>
      <patternFill patternType="solid">
        <fgColor rgb="FFFFD44B"/>
        <bgColor indexed="64"/>
      </patternFill>
    </fill>
    <fill>
      <patternFill patternType="solid">
        <fgColor theme="7" tint="0.79998168889431442"/>
        <bgColor indexed="64"/>
      </patternFill>
    </fill>
  </fills>
  <borders count="46">
    <border>
      <left/>
      <right/>
      <top/>
      <bottom/>
      <diagonal/>
    </border>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theme="0" tint="-0.24994659260841701"/>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77111117893"/>
      </top>
      <bottom style="thin">
        <color theme="0" tint="-0.24994659260841701"/>
      </bottom>
      <diagonal/>
    </border>
    <border>
      <left style="thin">
        <color theme="0" tint="-0.24994659260841701"/>
      </left>
      <right style="thin">
        <color indexed="64"/>
      </right>
      <top style="thin">
        <color theme="0" tint="-0.249977111117893"/>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right/>
      <top style="thin">
        <color indexed="64"/>
      </top>
      <bottom style="thin">
        <color theme="0" tint="-0.24994659260841701"/>
      </bottom>
      <diagonal/>
    </border>
    <border>
      <left/>
      <right/>
      <top style="thin">
        <color theme="0" tint="-0.249977111117893"/>
      </top>
      <bottom style="thin">
        <color theme="0" tint="-0.24994659260841701"/>
      </bottom>
      <diagonal/>
    </border>
    <border>
      <left style="thin">
        <color theme="0" tint="-0.14996795556505021"/>
      </left>
      <right style="thin">
        <color indexed="64"/>
      </right>
      <top style="thin">
        <color indexed="64"/>
      </top>
      <bottom style="thin">
        <color theme="0" tint="-0.24994659260841701"/>
      </bottom>
      <diagonal/>
    </border>
    <border>
      <left style="thin">
        <color theme="0" tint="-0.14996795556505021"/>
      </left>
      <right style="thin">
        <color indexed="64"/>
      </right>
      <top style="thin">
        <color theme="0" tint="-0.249977111117893"/>
      </top>
      <bottom style="thin">
        <color theme="0" tint="-0.24994659260841701"/>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8">
    <xf numFmtId="0" fontId="0" fillId="0" borderId="0"/>
    <xf numFmtId="0" fontId="5" fillId="0" borderId="1"/>
    <xf numFmtId="0" fontId="3" fillId="0" borderId="1"/>
    <xf numFmtId="44" fontId="3" fillId="0" borderId="1" applyFont="0" applyFill="0" applyBorder="0" applyAlignment="0" applyProtection="0"/>
    <xf numFmtId="43" fontId="3" fillId="0" borderId="1" applyFont="0" applyFill="0" applyBorder="0" applyAlignment="0" applyProtection="0"/>
    <xf numFmtId="9" fontId="3" fillId="0" borderId="1"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355">
    <xf numFmtId="0" fontId="0" fillId="0" borderId="0" xfId="0"/>
    <xf numFmtId="0" fontId="1" fillId="0" borderId="0" xfId="0" applyFont="1"/>
    <xf numFmtId="0" fontId="2" fillId="0" borderId="0" xfId="0" applyFont="1"/>
    <xf numFmtId="0" fontId="2" fillId="0" borderId="0" xfId="0" applyFont="1" applyAlignment="1">
      <alignment horizontal="left"/>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1" fillId="0" borderId="2" xfId="0" applyFont="1" applyBorder="1" applyAlignment="1">
      <alignment horizontal="center"/>
    </xf>
    <xf numFmtId="0" fontId="1" fillId="0" borderId="2" xfId="0" applyFont="1" applyBorder="1" applyAlignment="1">
      <alignment horizontal="center" wrapText="1"/>
    </xf>
    <xf numFmtId="0" fontId="7" fillId="0" borderId="4" xfId="1" applyFont="1" applyBorder="1" applyProtection="1">
      <protection locked="0"/>
    </xf>
    <xf numFmtId="0" fontId="8" fillId="0" borderId="3" xfId="1" applyFont="1" applyBorder="1" applyAlignment="1" applyProtection="1">
      <alignment horizontal="centerContinuous"/>
      <protection locked="0"/>
    </xf>
    <xf numFmtId="0" fontId="8" fillId="0" borderId="5" xfId="1" applyFont="1" applyBorder="1" applyAlignment="1" applyProtection="1">
      <alignment horizontal="centerContinuous"/>
      <protection locked="0"/>
    </xf>
    <xf numFmtId="0" fontId="9" fillId="0" borderId="1" xfId="1" applyFont="1" applyAlignment="1">
      <alignment wrapText="1"/>
    </xf>
    <xf numFmtId="0" fontId="8" fillId="0" borderId="6" xfId="1" applyFont="1" applyBorder="1" applyAlignment="1" applyProtection="1">
      <alignment vertical="top"/>
      <protection locked="0"/>
    </xf>
    <xf numFmtId="0" fontId="7" fillId="0" borderId="1" xfId="1" applyFont="1" applyProtection="1">
      <protection locked="0"/>
    </xf>
    <xf numFmtId="0" fontId="8" fillId="0" borderId="7" xfId="2" applyFont="1" applyBorder="1" applyAlignment="1" applyProtection="1">
      <alignment horizontal="centerContinuous" vertical="top"/>
      <protection locked="0"/>
    </xf>
    <xf numFmtId="0" fontId="8" fillId="0" borderId="8" xfId="2" applyFont="1" applyBorder="1" applyAlignment="1" applyProtection="1">
      <alignment horizontal="centerContinuous" vertical="top"/>
      <protection locked="0"/>
    </xf>
    <xf numFmtId="0" fontId="8" fillId="0" borderId="1" xfId="2" applyFont="1" applyAlignment="1" applyProtection="1">
      <alignment horizontal="centerContinuous" vertical="top"/>
      <protection locked="0"/>
    </xf>
    <xf numFmtId="0" fontId="8" fillId="0" borderId="9" xfId="1" applyFont="1" applyBorder="1" applyProtection="1">
      <protection locked="0"/>
    </xf>
    <xf numFmtId="0" fontId="7" fillId="0" borderId="10" xfId="1" applyFont="1" applyBorder="1" applyProtection="1">
      <protection locked="0"/>
    </xf>
    <xf numFmtId="0" fontId="7" fillId="0" borderId="9" xfId="1" applyFont="1" applyBorder="1" applyProtection="1">
      <protection locked="0"/>
    </xf>
    <xf numFmtId="0" fontId="10" fillId="0" borderId="11" xfId="1" applyFont="1" applyBorder="1" applyAlignment="1" applyProtection="1">
      <alignment horizontal="center"/>
      <protection locked="0"/>
    </xf>
    <xf numFmtId="0" fontId="10" fillId="0" borderId="10" xfId="1" applyFont="1" applyBorder="1" applyAlignment="1" applyProtection="1">
      <alignment horizontal="center"/>
      <protection locked="0"/>
    </xf>
    <xf numFmtId="0" fontId="10" fillId="0" borderId="9" xfId="1" applyFont="1" applyBorder="1" applyAlignment="1" applyProtection="1">
      <alignment horizontal="center"/>
      <protection locked="0"/>
    </xf>
    <xf numFmtId="0" fontId="7" fillId="0" borderId="6" xfId="1" applyFont="1" applyBorder="1" applyProtection="1">
      <protection locked="0"/>
    </xf>
    <xf numFmtId="0" fontId="8" fillId="0" borderId="1" xfId="1" applyFont="1" applyProtection="1">
      <protection locked="0"/>
    </xf>
    <xf numFmtId="0" fontId="10" fillId="0" borderId="8" xfId="1" applyFont="1" applyBorder="1" applyAlignment="1" applyProtection="1">
      <alignment horizontal="center"/>
      <protection locked="0"/>
    </xf>
    <xf numFmtId="0" fontId="10" fillId="0" borderId="1" xfId="1" applyFont="1" applyAlignment="1" applyProtection="1">
      <alignment horizontal="center"/>
      <protection locked="0"/>
    </xf>
    <xf numFmtId="0" fontId="10" fillId="0" borderId="6" xfId="1" applyFont="1" applyBorder="1" applyAlignment="1" applyProtection="1">
      <alignment horizontal="center"/>
      <protection locked="0"/>
    </xf>
    <xf numFmtId="9" fontId="7" fillId="0" borderId="6" xfId="3" applyNumberFormat="1" applyFont="1" applyFill="1" applyBorder="1" applyProtection="1">
      <protection locked="0"/>
    </xf>
    <xf numFmtId="164" fontId="7" fillId="0" borderId="8" xfId="3" applyNumberFormat="1" applyFont="1" applyFill="1" applyBorder="1" applyProtection="1">
      <protection locked="0"/>
    </xf>
    <xf numFmtId="9" fontId="7" fillId="0" borderId="1" xfId="3" applyNumberFormat="1" applyFont="1" applyFill="1" applyBorder="1" applyProtection="1">
      <protection locked="0"/>
    </xf>
    <xf numFmtId="164" fontId="7" fillId="0" borderId="6" xfId="3" applyNumberFormat="1" applyFont="1" applyFill="1" applyBorder="1" applyProtection="1">
      <protection locked="0"/>
    </xf>
    <xf numFmtId="0" fontId="12" fillId="0" borderId="1" xfId="1" applyFont="1" applyProtection="1">
      <protection locked="0"/>
    </xf>
    <xf numFmtId="41" fontId="7" fillId="0" borderId="8" xfId="4" applyNumberFormat="1" applyFont="1" applyFill="1" applyBorder="1" applyProtection="1">
      <protection locked="0"/>
    </xf>
    <xf numFmtId="41" fontId="7" fillId="0" borderId="1" xfId="4" applyNumberFormat="1" applyFont="1" applyFill="1" applyBorder="1" applyProtection="1">
      <protection locked="0"/>
    </xf>
    <xf numFmtId="41" fontId="7" fillId="0" borderId="6" xfId="4" applyNumberFormat="1" applyFont="1" applyFill="1" applyBorder="1" applyProtection="1">
      <protection locked="0"/>
    </xf>
    <xf numFmtId="0" fontId="8" fillId="0" borderId="12" xfId="1" applyFont="1" applyBorder="1" applyProtection="1">
      <protection locked="0"/>
    </xf>
    <xf numFmtId="0" fontId="8" fillId="0" borderId="13" xfId="1" applyFont="1" applyBorder="1" applyProtection="1">
      <protection locked="0"/>
    </xf>
    <xf numFmtId="0" fontId="6" fillId="0" borderId="13" xfId="1" applyFont="1" applyBorder="1" applyAlignment="1" applyProtection="1">
      <alignment wrapText="1"/>
      <protection locked="0"/>
    </xf>
    <xf numFmtId="164" fontId="8" fillId="0" borderId="14" xfId="3" applyNumberFormat="1" applyFont="1" applyFill="1" applyBorder="1" applyProtection="1">
      <protection locked="0"/>
    </xf>
    <xf numFmtId="164" fontId="8" fillId="0" borderId="13" xfId="1" applyNumberFormat="1" applyFont="1" applyBorder="1" applyProtection="1">
      <protection locked="0"/>
    </xf>
    <xf numFmtId="164" fontId="8" fillId="0" borderId="12" xfId="1" applyNumberFormat="1" applyFont="1" applyBorder="1" applyProtection="1">
      <protection locked="0"/>
    </xf>
    <xf numFmtId="0" fontId="10" fillId="0" borderId="1" xfId="1" applyFont="1" applyProtection="1">
      <protection locked="0"/>
    </xf>
    <xf numFmtId="164" fontId="7" fillId="0" borderId="8" xfId="1" applyNumberFormat="1" applyFont="1" applyBorder="1" applyProtection="1">
      <protection locked="0"/>
    </xf>
    <xf numFmtId="0" fontId="7" fillId="0" borderId="1" xfId="1" applyFont="1"/>
    <xf numFmtId="0" fontId="8" fillId="0" borderId="15" xfId="1" applyFont="1" applyBorder="1" applyProtection="1">
      <protection locked="0"/>
    </xf>
    <xf numFmtId="0" fontId="8" fillId="0" borderId="16" xfId="1" applyFont="1" applyBorder="1" applyProtection="1">
      <protection locked="0"/>
    </xf>
    <xf numFmtId="0" fontId="6" fillId="0" borderId="16" xfId="1" applyFont="1" applyBorder="1" applyAlignment="1" applyProtection="1">
      <alignment wrapText="1"/>
      <protection locked="0"/>
    </xf>
    <xf numFmtId="164" fontId="8" fillId="0" borderId="17" xfId="3" applyNumberFormat="1" applyFont="1" applyFill="1" applyBorder="1" applyProtection="1">
      <protection locked="0"/>
    </xf>
    <xf numFmtId="164" fontId="8" fillId="0" borderId="15" xfId="1" applyNumberFormat="1" applyFont="1" applyBorder="1" applyProtection="1">
      <protection locked="0"/>
    </xf>
    <xf numFmtId="0" fontId="9" fillId="0" borderId="1" xfId="1" applyFont="1"/>
    <xf numFmtId="0" fontId="8" fillId="0" borderId="18" xfId="1" applyFont="1" applyBorder="1" applyAlignment="1" applyProtection="1">
      <alignment vertical="center"/>
      <protection locked="0"/>
    </xf>
    <xf numFmtId="0" fontId="8" fillId="0" borderId="19" xfId="1" applyFont="1" applyBorder="1" applyAlignment="1" applyProtection="1">
      <alignment vertical="center"/>
      <protection locked="0"/>
    </xf>
    <xf numFmtId="164" fontId="8" fillId="0" borderId="20" xfId="3" applyNumberFormat="1" applyFont="1" applyFill="1" applyBorder="1" applyAlignment="1" applyProtection="1">
      <alignment vertical="center"/>
      <protection locked="0"/>
    </xf>
    <xf numFmtId="165" fontId="8" fillId="0" borderId="19" xfId="1" applyNumberFormat="1" applyFont="1" applyBorder="1" applyAlignment="1" applyProtection="1">
      <alignment vertical="center"/>
      <protection locked="0"/>
    </xf>
    <xf numFmtId="165" fontId="8" fillId="0" borderId="18" xfId="1" applyNumberFormat="1" applyFont="1" applyBorder="1" applyAlignment="1" applyProtection="1">
      <alignment vertical="center"/>
      <protection locked="0"/>
    </xf>
    <xf numFmtId="165" fontId="7" fillId="0" borderId="1" xfId="1" applyNumberFormat="1" applyFont="1" applyProtection="1">
      <protection locked="0"/>
    </xf>
    <xf numFmtId="165" fontId="7" fillId="0" borderId="11" xfId="1" applyNumberFormat="1" applyFont="1" applyBorder="1" applyProtection="1">
      <protection locked="0"/>
    </xf>
    <xf numFmtId="165" fontId="7" fillId="0" borderId="10" xfId="1" applyNumberFormat="1" applyFont="1" applyBorder="1" applyProtection="1">
      <protection locked="0"/>
    </xf>
    <xf numFmtId="165" fontId="7" fillId="0" borderId="9" xfId="1" applyNumberFormat="1" applyFont="1" applyBorder="1" applyProtection="1">
      <protection locked="0"/>
    </xf>
    <xf numFmtId="165" fontId="7" fillId="0" borderId="8" xfId="1" applyNumberFormat="1" applyFont="1" applyBorder="1" applyProtection="1">
      <protection locked="0"/>
    </xf>
    <xf numFmtId="165" fontId="7" fillId="0" borderId="6" xfId="1" applyNumberFormat="1" applyFont="1" applyBorder="1" applyProtection="1">
      <protection locked="0"/>
    </xf>
    <xf numFmtId="165" fontId="8" fillId="0" borderId="13" xfId="1" applyNumberFormat="1" applyFont="1" applyBorder="1" applyProtection="1">
      <protection locked="0"/>
    </xf>
    <xf numFmtId="165" fontId="8" fillId="0" borderId="12" xfId="1" applyNumberFormat="1" applyFont="1" applyBorder="1" applyProtection="1">
      <protection locked="0"/>
    </xf>
    <xf numFmtId="0" fontId="8" fillId="0" borderId="6" xfId="1" applyFont="1" applyBorder="1" applyProtection="1">
      <protection locked="0"/>
    </xf>
    <xf numFmtId="166" fontId="7" fillId="0" borderId="6" xfId="4" applyNumberFormat="1" applyFont="1" applyFill="1" applyBorder="1" applyAlignment="1" applyProtection="1">
      <alignment horizontal="right"/>
      <protection locked="0"/>
    </xf>
    <xf numFmtId="43" fontId="7" fillId="0" borderId="8" xfId="4" applyFont="1" applyFill="1" applyBorder="1" applyAlignment="1" applyProtection="1">
      <alignment horizontal="right"/>
      <protection locked="0"/>
    </xf>
    <xf numFmtId="166" fontId="7" fillId="0" borderId="6" xfId="4" applyNumberFormat="1" applyFont="1" applyFill="1" applyBorder="1" applyProtection="1">
      <protection locked="0"/>
    </xf>
    <xf numFmtId="0" fontId="12" fillId="0" borderId="12" xfId="1" applyFont="1" applyBorder="1" applyProtection="1">
      <protection locked="0"/>
    </xf>
    <xf numFmtId="0" fontId="12" fillId="0" borderId="13" xfId="1" applyFont="1" applyBorder="1" applyProtection="1">
      <protection locked="0"/>
    </xf>
    <xf numFmtId="0" fontId="6" fillId="0" borderId="13" xfId="1" applyFont="1" applyBorder="1" applyProtection="1">
      <protection locked="0"/>
    </xf>
    <xf numFmtId="164" fontId="12" fillId="0" borderId="14" xfId="3" applyNumberFormat="1" applyFont="1" applyFill="1" applyBorder="1" applyProtection="1">
      <protection locked="0"/>
    </xf>
    <xf numFmtId="0" fontId="12" fillId="0" borderId="13" xfId="3" applyNumberFormat="1" applyFont="1" applyFill="1" applyBorder="1" applyProtection="1">
      <protection locked="0"/>
    </xf>
    <xf numFmtId="0" fontId="12" fillId="0" borderId="12" xfId="3" applyNumberFormat="1" applyFont="1" applyFill="1" applyBorder="1" applyProtection="1">
      <protection locked="0"/>
    </xf>
    <xf numFmtId="165" fontId="12" fillId="0" borderId="12" xfId="1" applyNumberFormat="1" applyFont="1" applyBorder="1" applyProtection="1">
      <protection locked="0"/>
    </xf>
    <xf numFmtId="0" fontId="7" fillId="0" borderId="8" xfId="1" applyFont="1" applyBorder="1" applyProtection="1">
      <protection locked="0"/>
    </xf>
    <xf numFmtId="1" fontId="7" fillId="0" borderId="1" xfId="5" applyNumberFormat="1" applyFont="1" applyFill="1" applyBorder="1" applyProtection="1">
      <protection locked="0"/>
    </xf>
    <xf numFmtId="0" fontId="7" fillId="0" borderId="6" xfId="1" applyFont="1" applyBorder="1" applyAlignment="1" applyProtection="1">
      <alignment horizontal="right"/>
      <protection locked="0"/>
    </xf>
    <xf numFmtId="0" fontId="12" fillId="0" borderId="15" xfId="3" applyNumberFormat="1" applyFont="1" applyFill="1" applyBorder="1" applyProtection="1">
      <protection locked="0"/>
    </xf>
    <xf numFmtId="164" fontId="12" fillId="0" borderId="17" xfId="3" applyNumberFormat="1" applyFont="1" applyFill="1" applyBorder="1" applyProtection="1">
      <protection locked="0"/>
    </xf>
    <xf numFmtId="0" fontId="12" fillId="0" borderId="16" xfId="3" applyNumberFormat="1" applyFont="1" applyFill="1" applyBorder="1" applyProtection="1">
      <protection locked="0"/>
    </xf>
    <xf numFmtId="165" fontId="12" fillId="0" borderId="15" xfId="1" applyNumberFormat="1" applyFont="1" applyBorder="1" applyProtection="1">
      <protection locked="0"/>
    </xf>
    <xf numFmtId="0" fontId="7" fillId="0" borderId="12" xfId="1" applyFont="1" applyBorder="1" applyProtection="1">
      <protection locked="0"/>
    </xf>
    <xf numFmtId="0" fontId="8" fillId="0" borderId="12" xfId="3" applyNumberFormat="1" applyFont="1" applyFill="1" applyBorder="1" applyProtection="1">
      <protection locked="0"/>
    </xf>
    <xf numFmtId="0" fontId="8" fillId="0" borderId="13" xfId="3" applyNumberFormat="1" applyFont="1" applyFill="1" applyBorder="1" applyProtection="1">
      <protection locked="0"/>
    </xf>
    <xf numFmtId="0" fontId="8" fillId="0" borderId="18" xfId="1" applyFont="1" applyBorder="1" applyProtection="1">
      <protection locked="0"/>
    </xf>
    <xf numFmtId="0" fontId="7" fillId="0" borderId="19" xfId="1" applyFont="1" applyBorder="1" applyProtection="1">
      <protection locked="0"/>
    </xf>
    <xf numFmtId="0" fontId="7" fillId="0" borderId="18" xfId="3" applyNumberFormat="1" applyFont="1" applyFill="1" applyBorder="1" applyProtection="1">
      <protection locked="0"/>
    </xf>
    <xf numFmtId="164" fontId="8" fillId="0" borderId="20" xfId="3" applyNumberFormat="1" applyFont="1" applyFill="1" applyBorder="1" applyProtection="1">
      <protection locked="0"/>
    </xf>
    <xf numFmtId="0" fontId="7" fillId="0" borderId="19" xfId="3" applyNumberFormat="1" applyFont="1" applyFill="1" applyBorder="1" applyProtection="1">
      <protection locked="0"/>
    </xf>
    <xf numFmtId="165" fontId="7" fillId="0" borderId="18" xfId="1" applyNumberFormat="1" applyFont="1" applyBorder="1" applyProtection="1">
      <protection locked="0"/>
    </xf>
    <xf numFmtId="0" fontId="7" fillId="0" borderId="9" xfId="3" applyNumberFormat="1" applyFont="1" applyFill="1" applyBorder="1" applyAlignment="1" applyProtection="1">
      <alignment horizontal="right"/>
      <protection locked="0"/>
    </xf>
    <xf numFmtId="164" fontId="7" fillId="0" borderId="11" xfId="3" applyNumberFormat="1" applyFont="1" applyFill="1" applyBorder="1" applyAlignment="1" applyProtection="1">
      <alignment horizontal="right"/>
      <protection locked="0"/>
    </xf>
    <xf numFmtId="0" fontId="7" fillId="0" borderId="10" xfId="3" applyNumberFormat="1" applyFont="1" applyFill="1" applyBorder="1" applyAlignment="1" applyProtection="1">
      <alignment horizontal="right"/>
      <protection locked="0"/>
    </xf>
    <xf numFmtId="165" fontId="7" fillId="0" borderId="9" xfId="1" applyNumberFormat="1" applyFont="1" applyBorder="1" applyAlignment="1" applyProtection="1">
      <alignment horizontal="right"/>
      <protection locked="0"/>
    </xf>
    <xf numFmtId="0" fontId="7" fillId="0" borderId="6" xfId="1" applyFont="1" applyBorder="1"/>
    <xf numFmtId="0" fontId="7" fillId="0" borderId="6" xfId="1" applyFont="1" applyBorder="1" applyAlignment="1">
      <alignment horizontal="right"/>
    </xf>
    <xf numFmtId="165" fontId="7" fillId="0" borderId="8" xfId="1" applyNumberFormat="1" applyFont="1" applyBorder="1" applyAlignment="1">
      <alignment horizontal="right"/>
    </xf>
    <xf numFmtId="0" fontId="10" fillId="0" borderId="1" xfId="1" applyFont="1"/>
    <xf numFmtId="10" fontId="15" fillId="0" borderId="6" xfId="5" applyNumberFormat="1" applyFont="1" applyFill="1" applyBorder="1"/>
    <xf numFmtId="167" fontId="7" fillId="0" borderId="8" xfId="4" applyNumberFormat="1" applyFont="1" applyFill="1" applyBorder="1" applyAlignment="1">
      <alignment horizontal="right"/>
    </xf>
    <xf numFmtId="9" fontId="7" fillId="0" borderId="6" xfId="1" applyNumberFormat="1" applyFont="1" applyBorder="1" applyAlignment="1">
      <alignment horizontal="right"/>
    </xf>
    <xf numFmtId="0" fontId="8" fillId="0" borderId="19" xfId="1" applyFont="1" applyBorder="1" applyProtection="1">
      <protection locked="0"/>
    </xf>
    <xf numFmtId="0" fontId="12" fillId="0" borderId="19" xfId="1" applyFont="1" applyBorder="1" applyAlignment="1" applyProtection="1">
      <alignment wrapText="1"/>
      <protection locked="0"/>
    </xf>
    <xf numFmtId="0" fontId="7" fillId="0" borderId="18" xfId="1" applyFont="1" applyBorder="1" applyProtection="1">
      <protection locked="0"/>
    </xf>
    <xf numFmtId="165" fontId="17" fillId="0" borderId="19" xfId="1" applyNumberFormat="1" applyFont="1" applyBorder="1" applyProtection="1">
      <protection locked="0"/>
    </xf>
    <xf numFmtId="165" fontId="17" fillId="0" borderId="18" xfId="1" applyNumberFormat="1" applyFont="1" applyBorder="1" applyProtection="1">
      <protection locked="0"/>
    </xf>
    <xf numFmtId="0" fontId="8" fillId="0" borderId="9" xfId="1" applyFont="1" applyBorder="1"/>
    <xf numFmtId="0" fontId="8" fillId="0" borderId="10" xfId="1" applyFont="1" applyBorder="1"/>
    <xf numFmtId="164" fontId="8" fillId="0" borderId="11" xfId="3" applyNumberFormat="1" applyFont="1" applyFill="1" applyBorder="1"/>
    <xf numFmtId="0" fontId="15" fillId="0" borderId="1" xfId="1" applyFont="1"/>
    <xf numFmtId="0" fontId="14" fillId="0" borderId="1" xfId="1" applyFont="1"/>
    <xf numFmtId="0" fontId="18" fillId="0" borderId="1" xfId="1" applyFont="1"/>
    <xf numFmtId="0" fontId="9" fillId="0" borderId="1" xfId="1" applyFont="1" applyAlignment="1">
      <alignment horizontal="left" indent="5"/>
    </xf>
    <xf numFmtId="0" fontId="8" fillId="0" borderId="8" xfId="1" applyFont="1" applyBorder="1" applyAlignment="1" applyProtection="1">
      <alignment horizontal="centerContinuous" vertical="top"/>
      <protection locked="0"/>
    </xf>
    <xf numFmtId="0" fontId="8" fillId="0" borderId="1" xfId="1" applyFont="1" applyAlignment="1" applyProtection="1">
      <alignment horizontal="centerContinuous" vertical="top"/>
      <protection locked="0"/>
    </xf>
    <xf numFmtId="166" fontId="7" fillId="0" borderId="1" xfId="4" applyNumberFormat="1" applyFont="1" applyFill="1" applyBorder="1" applyProtection="1">
      <protection locked="0"/>
    </xf>
    <xf numFmtId="164" fontId="7" fillId="0" borderId="1" xfId="5" applyNumberFormat="1" applyFont="1" applyFill="1" applyBorder="1" applyProtection="1">
      <protection locked="0"/>
    </xf>
    <xf numFmtId="164" fontId="7" fillId="0" borderId="1" xfId="1" applyNumberFormat="1" applyFont="1" applyAlignment="1" applyProtection="1">
      <alignment horizontal="right"/>
      <protection locked="0"/>
    </xf>
    <xf numFmtId="164" fontId="7" fillId="0" borderId="6" xfId="1" applyNumberFormat="1" applyFont="1" applyBorder="1" applyAlignment="1" applyProtection="1">
      <alignment horizontal="right"/>
      <protection locked="0"/>
    </xf>
    <xf numFmtId="164" fontId="7" fillId="0" borderId="6" xfId="1" applyNumberFormat="1" applyFont="1" applyBorder="1" applyProtection="1">
      <protection locked="0"/>
    </xf>
    <xf numFmtId="0" fontId="7" fillId="0" borderId="1" xfId="1" applyFont="1" applyAlignment="1" applyProtection="1">
      <alignment horizontal="right"/>
      <protection locked="0"/>
    </xf>
    <xf numFmtId="0" fontId="15" fillId="0" borderId="6" xfId="1" applyFont="1" applyBorder="1" applyAlignment="1">
      <alignment horizontal="right"/>
    </xf>
    <xf numFmtId="168" fontId="15" fillId="0" borderId="6" xfId="1" applyNumberFormat="1" applyFont="1" applyBorder="1" applyAlignment="1">
      <alignment horizontal="right"/>
    </xf>
    <xf numFmtId="10" fontId="15" fillId="0" borderId="6" xfId="5" applyNumberFormat="1" applyFont="1" applyFill="1" applyBorder="1" applyAlignment="1" applyProtection="1">
      <alignment horizontal="right"/>
      <protection locked="0"/>
    </xf>
    <xf numFmtId="168" fontId="15" fillId="0" borderId="6" xfId="1" applyNumberFormat="1" applyFont="1" applyBorder="1"/>
    <xf numFmtId="0" fontId="19" fillId="0" borderId="1" xfId="1" applyFont="1"/>
    <xf numFmtId="41" fontId="7" fillId="2" borderId="8" xfId="4" applyNumberFormat="1" applyFont="1" applyFill="1" applyBorder="1" applyProtection="1">
      <protection locked="0"/>
    </xf>
    <xf numFmtId="167" fontId="7" fillId="2" borderId="26" xfId="4" applyNumberFormat="1" applyFont="1" applyFill="1" applyBorder="1" applyProtection="1">
      <protection locked="0"/>
    </xf>
    <xf numFmtId="41" fontId="7" fillId="2" borderId="26" xfId="4" applyNumberFormat="1" applyFont="1" applyFill="1" applyBorder="1" applyProtection="1">
      <protection locked="0"/>
    </xf>
    <xf numFmtId="0" fontId="8" fillId="0" borderId="3" xfId="1" applyFont="1" applyBorder="1" applyAlignment="1" applyProtection="1">
      <alignment horizontal="center"/>
      <protection locked="0"/>
    </xf>
    <xf numFmtId="0" fontId="12" fillId="0" borderId="15" xfId="1" applyFont="1" applyBorder="1" applyProtection="1">
      <protection locked="0"/>
    </xf>
    <xf numFmtId="0" fontId="12" fillId="0" borderId="16" xfId="1" applyFont="1" applyBorder="1" applyProtection="1">
      <protection locked="0"/>
    </xf>
    <xf numFmtId="0" fontId="6" fillId="0" borderId="16" xfId="1" applyFont="1" applyBorder="1" applyProtection="1">
      <protection locked="0"/>
    </xf>
    <xf numFmtId="169" fontId="7" fillId="4" borderId="1" xfId="1" applyNumberFormat="1" applyFont="1" applyFill="1" applyAlignment="1">
      <alignment horizontal="left"/>
    </xf>
    <xf numFmtId="0" fontId="7" fillId="4" borderId="1" xfId="1" applyFont="1" applyFill="1"/>
    <xf numFmtId="0" fontId="8" fillId="4" borderId="1" xfId="1" applyFont="1" applyFill="1"/>
    <xf numFmtId="3" fontId="6" fillId="4" borderId="1" xfId="1" applyNumberFormat="1" applyFont="1" applyFill="1"/>
    <xf numFmtId="40" fontId="6" fillId="0" borderId="1" xfId="1" applyNumberFormat="1" applyFont="1" applyAlignment="1">
      <alignment vertical="top"/>
    </xf>
    <xf numFmtId="40" fontId="8" fillId="0" borderId="1" xfId="1" applyNumberFormat="1" applyFont="1" applyAlignment="1">
      <alignment vertical="top"/>
    </xf>
    <xf numFmtId="40" fontId="7" fillId="0" borderId="1" xfId="1" applyNumberFormat="1" applyFont="1" applyAlignment="1">
      <alignment vertical="top"/>
    </xf>
    <xf numFmtId="42" fontId="6" fillId="0" borderId="1" xfId="3" applyNumberFormat="1" applyFont="1" applyFill="1" applyBorder="1" applyAlignment="1">
      <alignment vertical="top"/>
    </xf>
    <xf numFmtId="40" fontId="12" fillId="0" borderId="1" xfId="1" applyNumberFormat="1" applyFont="1" applyAlignment="1">
      <alignment vertical="top"/>
    </xf>
    <xf numFmtId="168" fontId="0" fillId="0" borderId="1" xfId="6" applyNumberFormat="1" applyFont="1" applyBorder="1" applyAlignment="1">
      <alignment horizontal="center"/>
    </xf>
    <xf numFmtId="168" fontId="0" fillId="0" borderId="2" xfId="6" applyNumberFormat="1" applyFont="1" applyBorder="1" applyAlignment="1">
      <alignment horizontal="center"/>
    </xf>
    <xf numFmtId="168" fontId="0" fillId="0" borderId="7" xfId="6" applyNumberFormat="1" applyFont="1" applyBorder="1" applyAlignment="1">
      <alignment horizontal="center"/>
    </xf>
    <xf numFmtId="168" fontId="0" fillId="0" borderId="21" xfId="6" applyNumberFormat="1" applyFont="1" applyBorder="1" applyAlignment="1">
      <alignment horizontal="center"/>
    </xf>
    <xf numFmtId="0" fontId="0" fillId="0" borderId="29"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168" fontId="0" fillId="0" borderId="6" xfId="6" applyNumberFormat="1" applyFont="1" applyFill="1" applyBorder="1" applyAlignment="1">
      <alignment horizontal="left"/>
    </xf>
    <xf numFmtId="0" fontId="0" fillId="0" borderId="6" xfId="0" applyBorder="1" applyAlignment="1">
      <alignment horizontal="left"/>
    </xf>
    <xf numFmtId="0" fontId="0" fillId="0" borderId="7" xfId="0" applyBorder="1" applyAlignment="1">
      <alignment horizontal="left"/>
    </xf>
    <xf numFmtId="10" fontId="0" fillId="0" borderId="30" xfId="6" applyNumberFormat="1" applyFont="1" applyBorder="1" applyAlignment="1">
      <alignment horizontal="center"/>
    </xf>
    <xf numFmtId="10" fontId="0" fillId="0" borderId="31" xfId="6" applyNumberFormat="1" applyFont="1" applyBorder="1" applyAlignment="1">
      <alignment horizontal="center"/>
    </xf>
    <xf numFmtId="0" fontId="0" fillId="0" borderId="31" xfId="0" applyBorder="1" applyAlignment="1">
      <alignment horizontal="center"/>
    </xf>
    <xf numFmtId="0" fontId="0" fillId="0" borderId="2" xfId="0" applyBorder="1" applyAlignment="1">
      <alignment horizontal="center"/>
    </xf>
    <xf numFmtId="0" fontId="0" fillId="0" borderId="21" xfId="0" applyBorder="1" applyAlignment="1">
      <alignment horizontal="center"/>
    </xf>
    <xf numFmtId="168" fontId="22" fillId="0" borderId="6" xfId="6" applyNumberFormat="1" applyFont="1" applyBorder="1" applyAlignment="1">
      <alignment horizontal="center"/>
    </xf>
    <xf numFmtId="168" fontId="22" fillId="0" borderId="1" xfId="6" applyNumberFormat="1" applyFont="1" applyBorder="1" applyAlignment="1">
      <alignment horizontal="center"/>
    </xf>
    <xf numFmtId="168" fontId="22" fillId="0" borderId="8" xfId="6" applyNumberFormat="1" applyFont="1" applyBorder="1" applyAlignment="1">
      <alignment horizontal="center"/>
    </xf>
    <xf numFmtId="168" fontId="22" fillId="0" borderId="7" xfId="6" applyNumberFormat="1" applyFont="1" applyBorder="1" applyAlignment="1">
      <alignment horizontal="center"/>
    </xf>
    <xf numFmtId="168" fontId="22" fillId="0" borderId="2" xfId="6" applyNumberFormat="1" applyFont="1" applyBorder="1" applyAlignment="1">
      <alignment horizontal="center"/>
    </xf>
    <xf numFmtId="168" fontId="22" fillId="0" borderId="21" xfId="6" applyNumberFormat="1" applyFont="1" applyBorder="1" applyAlignment="1">
      <alignment horizontal="center"/>
    </xf>
    <xf numFmtId="10" fontId="22" fillId="0" borderId="1" xfId="6" applyNumberFormat="1" applyFont="1" applyBorder="1" applyAlignment="1">
      <alignment horizontal="center"/>
    </xf>
    <xf numFmtId="10" fontId="22" fillId="0" borderId="8" xfId="6" applyNumberFormat="1" applyFont="1" applyBorder="1" applyAlignment="1">
      <alignment horizontal="center"/>
    </xf>
    <xf numFmtId="10" fontId="22" fillId="0" borderId="2" xfId="6" applyNumberFormat="1" applyFont="1" applyBorder="1" applyAlignment="1">
      <alignment horizontal="center"/>
    </xf>
    <xf numFmtId="10" fontId="22" fillId="0" borderId="21" xfId="6" applyNumberFormat="1" applyFont="1" applyBorder="1" applyAlignment="1">
      <alignment horizontal="center"/>
    </xf>
    <xf numFmtId="0" fontId="0" fillId="0" borderId="6" xfId="0" applyBorder="1"/>
    <xf numFmtId="0" fontId="0" fillId="0" borderId="7" xfId="0" applyBorder="1"/>
    <xf numFmtId="0" fontId="4" fillId="0" borderId="2" xfId="0" applyFont="1" applyBorder="1" applyAlignment="1">
      <alignment horizontal="center"/>
    </xf>
    <xf numFmtId="0" fontId="4" fillId="0" borderId="21" xfId="0" applyFont="1" applyBorder="1" applyAlignment="1">
      <alignment horizontal="center"/>
    </xf>
    <xf numFmtId="0" fontId="4" fillId="0" borderId="31" xfId="0" applyFont="1" applyBorder="1" applyAlignment="1">
      <alignment horizontal="center"/>
    </xf>
    <xf numFmtId="10" fontId="0" fillId="0" borderId="29" xfId="6" applyNumberFormat="1" applyFont="1" applyBorder="1" applyAlignment="1">
      <alignment horizontal="center"/>
    </xf>
    <xf numFmtId="168" fontId="22" fillId="0" borderId="5" xfId="6" applyNumberFormat="1" applyFont="1" applyBorder="1" applyAlignment="1">
      <alignment horizontal="center"/>
    </xf>
    <xf numFmtId="0" fontId="4" fillId="0" borderId="29" xfId="0" applyFont="1" applyBorder="1"/>
    <xf numFmtId="0" fontId="4" fillId="0" borderId="30" xfId="0" applyFont="1" applyBorder="1"/>
    <xf numFmtId="0" fontId="4" fillId="0" borderId="31" xfId="0" applyFont="1" applyBorder="1"/>
    <xf numFmtId="167" fontId="7" fillId="2" borderId="27" xfId="7" applyNumberFormat="1" applyFont="1" applyFill="1" applyBorder="1" applyProtection="1">
      <protection locked="0"/>
    </xf>
    <xf numFmtId="1" fontId="7" fillId="2" borderId="27" xfId="4" applyNumberFormat="1" applyFont="1" applyFill="1" applyBorder="1" applyProtection="1">
      <protection locked="0"/>
    </xf>
    <xf numFmtId="167" fontId="7" fillId="2" borderId="27" xfId="4" applyNumberFormat="1" applyFont="1" applyFill="1" applyBorder="1" applyProtection="1">
      <protection locked="0"/>
    </xf>
    <xf numFmtId="0" fontId="4" fillId="0" borderId="30" xfId="0" applyFont="1" applyBorder="1" applyAlignment="1">
      <alignment horizontal="left" wrapText="1"/>
    </xf>
    <xf numFmtId="0" fontId="23" fillId="0" borderId="4" xfId="0" applyFont="1" applyBorder="1" applyAlignment="1">
      <alignment horizontal="center" vertical="center" wrapText="1"/>
    </xf>
    <xf numFmtId="0" fontId="0" fillId="0" borderId="1" xfId="0" applyBorder="1" applyAlignment="1">
      <alignment horizontal="left" wrapText="1"/>
    </xf>
    <xf numFmtId="0" fontId="4" fillId="0" borderId="1" xfId="0" applyFont="1" applyBorder="1" applyAlignment="1">
      <alignment horizontal="left" wrapText="1"/>
    </xf>
    <xf numFmtId="0" fontId="0" fillId="0" borderId="2" xfId="0" applyBorder="1" applyAlignment="1">
      <alignment horizontal="left" wrapText="1"/>
    </xf>
    <xf numFmtId="168" fontId="22" fillId="0" borderId="3" xfId="6" applyNumberFormat="1" applyFont="1" applyBorder="1" applyAlignment="1">
      <alignment horizontal="center"/>
    </xf>
    <xf numFmtId="9" fontId="4" fillId="0" borderId="0" xfId="6" applyFont="1"/>
    <xf numFmtId="168" fontId="22" fillId="0" borderId="4" xfId="6" applyNumberFormat="1" applyFont="1" applyBorder="1" applyAlignment="1">
      <alignment horizontal="center"/>
    </xf>
    <xf numFmtId="10" fontId="22" fillId="0" borderId="3" xfId="6" applyNumberFormat="1" applyFont="1" applyBorder="1" applyAlignment="1">
      <alignment horizontal="center"/>
    </xf>
    <xf numFmtId="10" fontId="22" fillId="0" borderId="4" xfId="6" applyNumberFormat="1" applyFont="1" applyBorder="1" applyAlignment="1">
      <alignment horizontal="center"/>
    </xf>
    <xf numFmtId="10" fontId="22" fillId="0" borderId="5" xfId="6" applyNumberFormat="1" applyFont="1" applyBorder="1" applyAlignment="1">
      <alignment horizontal="center"/>
    </xf>
    <xf numFmtId="10" fontId="22" fillId="0" borderId="6" xfId="6" applyNumberFormat="1" applyFont="1" applyBorder="1" applyAlignment="1">
      <alignment horizontal="center"/>
    </xf>
    <xf numFmtId="10" fontId="22" fillId="0" borderId="7" xfId="6" applyNumberFormat="1" applyFont="1" applyBorder="1" applyAlignment="1">
      <alignment horizontal="center"/>
    </xf>
    <xf numFmtId="0" fontId="8" fillId="0" borderId="7" xfId="1" applyFont="1" applyBorder="1" applyAlignment="1">
      <alignment horizontal="centerContinuous" vertical="top"/>
    </xf>
    <xf numFmtId="167" fontId="7" fillId="3" borderId="27" xfId="7" applyNumberFormat="1" applyFont="1" applyFill="1" applyBorder="1" applyProtection="1">
      <protection locked="0"/>
    </xf>
    <xf numFmtId="164" fontId="8" fillId="5" borderId="25" xfId="3" applyNumberFormat="1" applyFont="1" applyFill="1" applyBorder="1" applyProtection="1">
      <protection locked="0"/>
    </xf>
    <xf numFmtId="44" fontId="8" fillId="5" borderId="14" xfId="3" applyFont="1" applyFill="1" applyBorder="1" applyProtection="1">
      <protection locked="0"/>
    </xf>
    <xf numFmtId="164" fontId="12" fillId="5" borderId="8" xfId="3" applyNumberFormat="1" applyFont="1" applyFill="1" applyBorder="1" applyProtection="1">
      <protection locked="0"/>
    </xf>
    <xf numFmtId="164" fontId="8" fillId="5" borderId="14" xfId="3" applyNumberFormat="1" applyFont="1" applyFill="1" applyBorder="1" applyProtection="1">
      <protection locked="0"/>
    </xf>
    <xf numFmtId="164" fontId="8" fillId="5" borderId="20" xfId="3" applyNumberFormat="1" applyFont="1" applyFill="1" applyBorder="1" applyProtection="1">
      <protection locked="0"/>
    </xf>
    <xf numFmtId="164" fontId="12" fillId="5" borderId="17" xfId="3" applyNumberFormat="1" applyFont="1" applyFill="1" applyBorder="1" applyProtection="1">
      <protection locked="0"/>
    </xf>
    <xf numFmtId="0" fontId="8" fillId="5" borderId="1" xfId="1" applyFont="1" applyFill="1"/>
    <xf numFmtId="42" fontId="6" fillId="5" borderId="21" xfId="3" applyNumberFormat="1" applyFont="1" applyFill="1" applyBorder="1" applyAlignment="1">
      <alignment vertical="top"/>
    </xf>
    <xf numFmtId="40" fontId="7" fillId="0" borderId="7" xfId="1" applyNumberFormat="1" applyFont="1" applyBorder="1" applyAlignment="1">
      <alignment vertical="top"/>
    </xf>
    <xf numFmtId="40" fontId="6" fillId="0" borderId="7" xfId="1" applyNumberFormat="1" applyFont="1" applyBorder="1" applyAlignment="1">
      <alignment vertical="top"/>
    </xf>
    <xf numFmtId="40" fontId="8" fillId="0" borderId="2" xfId="1" applyNumberFormat="1" applyFont="1" applyBorder="1" applyAlignment="1">
      <alignment vertical="top"/>
    </xf>
    <xf numFmtId="164" fontId="8" fillId="5" borderId="12" xfId="1" applyNumberFormat="1" applyFont="1" applyFill="1" applyBorder="1" applyProtection="1">
      <protection locked="0"/>
    </xf>
    <xf numFmtId="164" fontId="8" fillId="5" borderId="8" xfId="3" applyNumberFormat="1" applyFont="1" applyFill="1" applyBorder="1" applyProtection="1">
      <protection locked="0"/>
    </xf>
    <xf numFmtId="0" fontId="8" fillId="5" borderId="16" xfId="1" applyFont="1" applyFill="1" applyBorder="1" applyProtection="1">
      <protection locked="0"/>
    </xf>
    <xf numFmtId="164" fontId="8" fillId="5" borderId="15" xfId="1" applyNumberFormat="1" applyFont="1" applyFill="1" applyBorder="1" applyProtection="1">
      <protection locked="0"/>
    </xf>
    <xf numFmtId="164" fontId="8" fillId="5" borderId="20" xfId="3" applyNumberFormat="1" applyFont="1" applyFill="1" applyBorder="1" applyAlignment="1" applyProtection="1">
      <alignment vertical="center"/>
      <protection locked="0"/>
    </xf>
    <xf numFmtId="165" fontId="8" fillId="5" borderId="19" xfId="1" applyNumberFormat="1" applyFont="1" applyFill="1" applyBorder="1" applyAlignment="1" applyProtection="1">
      <alignment vertical="center"/>
      <protection locked="0"/>
    </xf>
    <xf numFmtId="165" fontId="8" fillId="5" borderId="18" xfId="1" applyNumberFormat="1" applyFont="1" applyFill="1" applyBorder="1" applyAlignment="1" applyProtection="1">
      <alignment vertical="center"/>
      <protection locked="0"/>
    </xf>
    <xf numFmtId="0" fontId="8" fillId="2" borderId="1" xfId="1" applyFont="1" applyFill="1"/>
    <xf numFmtId="0" fontId="8" fillId="3" borderId="1" xfId="1" applyFont="1" applyFill="1"/>
    <xf numFmtId="41" fontId="7" fillId="5" borderId="8" xfId="4" applyNumberFormat="1" applyFont="1" applyFill="1" applyBorder="1" applyProtection="1">
      <protection locked="0"/>
    </xf>
    <xf numFmtId="167" fontId="7" fillId="0" borderId="27" xfId="7" applyNumberFormat="1" applyFont="1" applyFill="1" applyBorder="1" applyProtection="1">
      <protection locked="0"/>
    </xf>
    <xf numFmtId="164" fontId="7" fillId="2" borderId="8" xfId="3" applyNumberFormat="1" applyFont="1" applyFill="1" applyBorder="1" applyProtection="1">
      <protection locked="0"/>
    </xf>
    <xf numFmtId="41" fontId="7" fillId="0" borderId="26" xfId="4" applyNumberFormat="1" applyFont="1" applyFill="1" applyBorder="1" applyProtection="1">
      <protection locked="0"/>
    </xf>
    <xf numFmtId="41" fontId="7" fillId="5" borderId="6" xfId="4" applyNumberFormat="1" applyFont="1" applyFill="1" applyBorder="1" applyProtection="1">
      <protection locked="0"/>
    </xf>
    <xf numFmtId="40" fontId="12" fillId="0" borderId="2" xfId="1" applyNumberFormat="1" applyFont="1" applyBorder="1" applyAlignment="1">
      <alignment vertical="top"/>
    </xf>
    <xf numFmtId="40" fontId="12" fillId="0" borderId="7" xfId="1" applyNumberFormat="1" applyFont="1" applyBorder="1" applyAlignment="1">
      <alignment vertical="top"/>
    </xf>
    <xf numFmtId="166" fontId="7" fillId="0" borderId="3" xfId="4" applyNumberFormat="1" applyFont="1" applyFill="1" applyBorder="1" applyProtection="1">
      <protection locked="0"/>
    </xf>
    <xf numFmtId="164" fontId="7" fillId="0" borderId="5" xfId="3" applyNumberFormat="1" applyFont="1" applyFill="1" applyBorder="1" applyProtection="1">
      <protection locked="0"/>
    </xf>
    <xf numFmtId="0" fontId="7" fillId="0" borderId="2" xfId="1" applyFont="1" applyBorder="1" applyProtection="1">
      <protection locked="0"/>
    </xf>
    <xf numFmtId="0" fontId="7" fillId="0" borderId="2" xfId="1" applyFont="1" applyBorder="1"/>
    <xf numFmtId="166" fontId="7" fillId="0" borderId="7" xfId="4" applyNumberFormat="1" applyFont="1" applyFill="1" applyBorder="1" applyProtection="1">
      <protection locked="0"/>
    </xf>
    <xf numFmtId="0" fontId="7" fillId="0" borderId="4" xfId="1" applyFont="1" applyBorder="1"/>
    <xf numFmtId="167" fontId="7" fillId="0" borderId="5" xfId="7" applyNumberFormat="1" applyFont="1" applyFill="1" applyBorder="1" applyProtection="1">
      <protection locked="0"/>
    </xf>
    <xf numFmtId="167" fontId="7" fillId="2" borderId="32" xfId="4" applyNumberFormat="1" applyFont="1" applyFill="1" applyBorder="1" applyProtection="1">
      <protection locked="0"/>
    </xf>
    <xf numFmtId="167" fontId="7" fillId="2" borderId="32" xfId="7" applyNumberFormat="1" applyFont="1" applyFill="1" applyBorder="1" applyProtection="1">
      <protection locked="0"/>
    </xf>
    <xf numFmtId="0" fontId="12" fillId="0" borderId="33" xfId="1" applyFont="1" applyBorder="1" applyProtection="1">
      <protection locked="0"/>
    </xf>
    <xf numFmtId="0" fontId="12" fillId="0" borderId="34" xfId="3" applyNumberFormat="1" applyFont="1" applyFill="1" applyBorder="1" applyProtection="1">
      <protection locked="0"/>
    </xf>
    <xf numFmtId="0" fontId="12" fillId="0" borderId="33" xfId="3" applyNumberFormat="1" applyFont="1" applyFill="1" applyBorder="1" applyProtection="1">
      <protection locked="0"/>
    </xf>
    <xf numFmtId="165" fontId="12" fillId="0" borderId="33" xfId="1" applyNumberFormat="1" applyFont="1" applyBorder="1" applyProtection="1">
      <protection locked="0"/>
    </xf>
    <xf numFmtId="167" fontId="7" fillId="3" borderId="32" xfId="7" applyNumberFormat="1" applyFont="1" applyFill="1" applyBorder="1" applyProtection="1">
      <protection locked="0"/>
    </xf>
    <xf numFmtId="42" fontId="6" fillId="5" borderId="25" xfId="3" applyNumberFormat="1" applyFont="1" applyFill="1" applyBorder="1" applyProtection="1">
      <protection locked="0"/>
    </xf>
    <xf numFmtId="42" fontId="8" fillId="5" borderId="25" xfId="3" applyNumberFormat="1" applyFont="1" applyFill="1" applyBorder="1" applyProtection="1">
      <protection locked="0"/>
    </xf>
    <xf numFmtId="167" fontId="7" fillId="2" borderId="21" xfId="7" applyNumberFormat="1" applyFont="1" applyFill="1" applyBorder="1" applyProtection="1">
      <protection locked="0"/>
    </xf>
    <xf numFmtId="0" fontId="7" fillId="6" borderId="2" xfId="1" applyFont="1" applyFill="1" applyBorder="1"/>
    <xf numFmtId="166" fontId="7" fillId="6" borderId="7" xfId="4" applyNumberFormat="1" applyFont="1" applyFill="1" applyBorder="1" applyProtection="1">
      <protection locked="0"/>
    </xf>
    <xf numFmtId="164" fontId="8" fillId="6" borderId="14" xfId="3" applyNumberFormat="1" applyFont="1" applyFill="1" applyBorder="1" applyProtection="1">
      <protection locked="0"/>
    </xf>
    <xf numFmtId="164" fontId="7" fillId="6" borderId="14" xfId="3" applyNumberFormat="1" applyFont="1" applyFill="1" applyBorder="1" applyProtection="1">
      <protection locked="0"/>
    </xf>
    <xf numFmtId="164" fontId="7" fillId="6" borderId="35" xfId="3" applyNumberFormat="1" applyFont="1" applyFill="1" applyBorder="1" applyProtection="1">
      <protection locked="0"/>
    </xf>
    <xf numFmtId="166" fontId="7" fillId="6" borderId="2" xfId="4" applyNumberFormat="1" applyFont="1" applyFill="1" applyBorder="1" applyProtection="1">
      <protection locked="0"/>
    </xf>
    <xf numFmtId="164" fontId="12" fillId="6" borderId="14" xfId="3" applyNumberFormat="1" applyFont="1" applyFill="1" applyBorder="1" applyProtection="1">
      <protection locked="0"/>
    </xf>
    <xf numFmtId="0" fontId="7" fillId="6" borderId="2" xfId="1" applyFont="1" applyFill="1" applyBorder="1" applyProtection="1">
      <protection locked="0"/>
    </xf>
    <xf numFmtId="164" fontId="8" fillId="5" borderId="11" xfId="3" applyNumberFormat="1" applyFont="1" applyFill="1" applyBorder="1"/>
    <xf numFmtId="167" fontId="7" fillId="3" borderId="26" xfId="4" applyNumberFormat="1" applyFont="1" applyFill="1" applyBorder="1" applyProtection="1">
      <protection locked="0"/>
    </xf>
    <xf numFmtId="0" fontId="0" fillId="0" borderId="7" xfId="0" applyBorder="1" applyAlignment="1">
      <alignment horizontal="center"/>
    </xf>
    <xf numFmtId="0" fontId="12" fillId="0" borderId="6" xfId="1" applyFont="1" applyBorder="1" applyProtection="1">
      <protection locked="0"/>
    </xf>
    <xf numFmtId="0" fontId="6" fillId="0" borderId="1" xfId="1" applyFont="1" applyProtection="1">
      <protection locked="0"/>
    </xf>
    <xf numFmtId="0" fontId="8" fillId="0" borderId="30" xfId="1" applyFont="1" applyBorder="1" applyAlignment="1" applyProtection="1">
      <alignment horizontal="centerContinuous" vertical="top"/>
      <protection locked="0"/>
    </xf>
    <xf numFmtId="43" fontId="7" fillId="0" borderId="8" xfId="4" applyFont="1" applyFill="1" applyBorder="1" applyAlignment="1" applyProtection="1">
      <alignment horizontal="center"/>
      <protection locked="0"/>
    </xf>
    <xf numFmtId="166" fontId="7" fillId="0" borderId="6" xfId="4" applyNumberFormat="1" applyFont="1" applyFill="1" applyBorder="1" applyAlignment="1" applyProtection="1">
      <alignment horizontal="center"/>
      <protection locked="0"/>
    </xf>
    <xf numFmtId="164" fontId="12" fillId="5" borderId="14" xfId="3" applyNumberFormat="1" applyFont="1" applyFill="1" applyBorder="1" applyProtection="1">
      <protection locked="0"/>
    </xf>
    <xf numFmtId="0" fontId="4" fillId="0" borderId="7" xfId="0" applyFont="1" applyBorder="1" applyAlignment="1">
      <alignment horizontal="center"/>
    </xf>
    <xf numFmtId="164" fontId="7" fillId="5" borderId="14" xfId="3" applyNumberFormat="1" applyFont="1" applyFill="1" applyBorder="1" applyProtection="1">
      <protection locked="0"/>
    </xf>
    <xf numFmtId="164" fontId="8" fillId="5" borderId="17" xfId="3" applyNumberFormat="1" applyFont="1" applyFill="1" applyBorder="1" applyProtection="1">
      <protection locked="0"/>
    </xf>
    <xf numFmtId="167" fontId="7" fillId="2" borderId="36" xfId="4" applyNumberFormat="1" applyFont="1" applyFill="1" applyBorder="1" applyProtection="1">
      <protection locked="0"/>
    </xf>
    <xf numFmtId="167" fontId="7" fillId="2" borderId="37" xfId="4" applyNumberFormat="1" applyFont="1" applyFill="1" applyBorder="1" applyProtection="1">
      <protection locked="0"/>
    </xf>
    <xf numFmtId="167" fontId="7" fillId="2" borderId="38" xfId="7" applyNumberFormat="1" applyFont="1" applyFill="1" applyBorder="1" applyProtection="1">
      <protection locked="0"/>
    </xf>
    <xf numFmtId="167" fontId="7" fillId="2" borderId="39" xfId="7" applyNumberFormat="1" applyFont="1" applyFill="1" applyBorder="1" applyProtection="1">
      <protection locked="0"/>
    </xf>
    <xf numFmtId="167" fontId="7" fillId="2" borderId="40" xfId="4" applyNumberFormat="1" applyFont="1" applyFill="1" applyBorder="1" applyProtection="1">
      <protection locked="0"/>
    </xf>
    <xf numFmtId="167" fontId="7" fillId="2" borderId="41" xfId="4" applyNumberFormat="1" applyFont="1" applyFill="1" applyBorder="1" applyProtection="1">
      <protection locked="0"/>
    </xf>
    <xf numFmtId="167" fontId="7" fillId="2" borderId="42" xfId="7" applyNumberFormat="1" applyFont="1" applyFill="1" applyBorder="1" applyProtection="1">
      <protection locked="0"/>
    </xf>
    <xf numFmtId="167" fontId="7" fillId="3" borderId="43" xfId="7" applyNumberFormat="1" applyFont="1" applyFill="1" applyBorder="1" applyProtection="1">
      <protection locked="0"/>
    </xf>
    <xf numFmtId="167" fontId="7" fillId="0" borderId="41" xfId="4" applyNumberFormat="1" applyFont="1" applyFill="1" applyBorder="1" applyProtection="1">
      <protection locked="0"/>
    </xf>
    <xf numFmtId="167" fontId="7" fillId="0" borderId="43" xfId="7" applyNumberFormat="1" applyFont="1" applyFill="1" applyBorder="1" applyProtection="1">
      <protection locked="0"/>
    </xf>
    <xf numFmtId="167" fontId="7" fillId="0" borderId="38" xfId="7" applyNumberFormat="1" applyFont="1" applyFill="1" applyBorder="1" applyProtection="1">
      <protection locked="0"/>
    </xf>
    <xf numFmtId="164" fontId="7" fillId="0" borderId="14" xfId="3" applyNumberFormat="1" applyFont="1" applyFill="1" applyBorder="1" applyProtection="1">
      <protection locked="0"/>
    </xf>
    <xf numFmtId="164" fontId="7" fillId="0" borderId="35" xfId="3" applyNumberFormat="1" applyFont="1" applyFill="1" applyBorder="1" applyProtection="1">
      <protection locked="0"/>
    </xf>
    <xf numFmtId="167" fontId="7" fillId="0" borderId="21" xfId="7" applyNumberFormat="1" applyFont="1" applyFill="1" applyBorder="1" applyProtection="1">
      <protection locked="0"/>
    </xf>
    <xf numFmtId="167" fontId="7" fillId="0" borderId="39" xfId="7" applyNumberFormat="1" applyFont="1" applyFill="1" applyBorder="1" applyProtection="1">
      <protection locked="0"/>
    </xf>
    <xf numFmtId="167" fontId="7" fillId="0" borderId="40" xfId="4" applyNumberFormat="1" applyFont="1" applyFill="1" applyBorder="1" applyProtection="1">
      <protection locked="0"/>
    </xf>
    <xf numFmtId="167" fontId="7" fillId="0" borderId="42" xfId="7" applyNumberFormat="1" applyFont="1" applyFill="1" applyBorder="1" applyProtection="1">
      <protection locked="0"/>
    </xf>
    <xf numFmtId="166" fontId="7" fillId="0" borderId="2" xfId="4" applyNumberFormat="1" applyFont="1" applyFill="1" applyBorder="1" applyProtection="1">
      <protection locked="0"/>
    </xf>
    <xf numFmtId="167" fontId="7" fillId="0" borderId="32" xfId="4" applyNumberFormat="1" applyFont="1" applyFill="1" applyBorder="1" applyProtection="1">
      <protection locked="0"/>
    </xf>
    <xf numFmtId="167" fontId="7" fillId="0" borderId="32" xfId="7" applyNumberFormat="1" applyFont="1" applyFill="1" applyBorder="1" applyProtection="1">
      <protection locked="0"/>
    </xf>
    <xf numFmtId="164" fontId="7" fillId="0" borderId="11" xfId="3" applyNumberFormat="1" applyFont="1" applyFill="1" applyBorder="1" applyAlignment="1" applyProtection="1">
      <alignment horizontal="center"/>
      <protection locked="0"/>
    </xf>
    <xf numFmtId="0" fontId="7" fillId="0" borderId="10" xfId="3" applyNumberFormat="1" applyFont="1" applyFill="1" applyBorder="1" applyAlignment="1" applyProtection="1">
      <alignment horizontal="center"/>
      <protection locked="0"/>
    </xf>
    <xf numFmtId="0" fontId="7" fillId="0" borderId="9" xfId="3" applyNumberFormat="1" applyFont="1" applyFill="1" applyBorder="1" applyAlignment="1" applyProtection="1">
      <alignment horizontal="center"/>
      <protection locked="0"/>
    </xf>
    <xf numFmtId="165" fontId="7" fillId="0" borderId="9" xfId="1" applyNumberFormat="1" applyFont="1" applyBorder="1" applyAlignment="1" applyProtection="1">
      <alignment horizontal="center"/>
      <protection locked="0"/>
    </xf>
    <xf numFmtId="42" fontId="6" fillId="0" borderId="21" xfId="3" applyNumberFormat="1" applyFont="1" applyFill="1" applyBorder="1" applyAlignment="1">
      <alignment vertical="top"/>
    </xf>
    <xf numFmtId="168" fontId="4" fillId="7" borderId="2" xfId="6" applyNumberFormat="1" applyFont="1" applyFill="1" applyBorder="1" applyAlignment="1">
      <alignment horizontal="center" vertical="center" wrapText="1"/>
    </xf>
    <xf numFmtId="168" fontId="22" fillId="7" borderId="29" xfId="6" applyNumberFormat="1" applyFont="1" applyFill="1" applyBorder="1" applyAlignment="1">
      <alignment horizontal="center"/>
    </xf>
    <xf numFmtId="168" fontId="22" fillId="7" borderId="30" xfId="6" applyNumberFormat="1" applyFont="1" applyFill="1" applyBorder="1" applyAlignment="1">
      <alignment horizontal="center"/>
    </xf>
    <xf numFmtId="168" fontId="22" fillId="7" borderId="8" xfId="6" applyNumberFormat="1" applyFont="1" applyFill="1" applyBorder="1" applyAlignment="1">
      <alignment horizontal="center"/>
    </xf>
    <xf numFmtId="168" fontId="22" fillId="7" borderId="21" xfId="6" applyNumberFormat="1" applyFont="1" applyFill="1" applyBorder="1" applyAlignment="1">
      <alignment horizontal="center"/>
    </xf>
    <xf numFmtId="168" fontId="0" fillId="7" borderId="28" xfId="6" applyNumberFormat="1" applyFont="1" applyFill="1" applyBorder="1" applyAlignment="1">
      <alignment horizontal="center"/>
    </xf>
    <xf numFmtId="0" fontId="4" fillId="0" borderId="0" xfId="0" applyFont="1"/>
    <xf numFmtId="0" fontId="4" fillId="0" borderId="0" xfId="0" applyFont="1" applyAlignment="1">
      <alignment horizontal="left" indent="1"/>
    </xf>
    <xf numFmtId="0" fontId="0" fillId="0" borderId="29" xfId="0" applyBorder="1" applyAlignment="1">
      <alignment vertical="center"/>
    </xf>
    <xf numFmtId="0" fontId="0" fillId="0" borderId="4" xfId="0" applyBorder="1" applyAlignment="1">
      <alignment vertical="center"/>
    </xf>
    <xf numFmtId="0" fontId="1" fillId="0" borderId="0" xfId="0" applyFont="1" applyAlignment="1">
      <alignment horizontal="left" indent="1"/>
    </xf>
    <xf numFmtId="0" fontId="4" fillId="2" borderId="0" xfId="0" applyFont="1" applyFill="1"/>
    <xf numFmtId="0" fontId="4" fillId="3" borderId="0" xfId="0" applyFont="1" applyFill="1"/>
    <xf numFmtId="0" fontId="4" fillId="5" borderId="0" xfId="0" applyFont="1" applyFill="1"/>
    <xf numFmtId="0" fontId="9" fillId="2" borderId="1" xfId="1" applyFont="1" applyFill="1"/>
    <xf numFmtId="0" fontId="9" fillId="3" borderId="1" xfId="1" applyFont="1" applyFill="1"/>
    <xf numFmtId="0" fontId="9" fillId="5" borderId="1" xfId="1" applyFont="1" applyFill="1"/>
    <xf numFmtId="0" fontId="7" fillId="2" borderId="1" xfId="1" applyFont="1" applyFill="1" applyAlignment="1">
      <alignment horizontal="left" indent="3"/>
    </xf>
    <xf numFmtId="0" fontId="7" fillId="3" borderId="1" xfId="1" applyFont="1" applyFill="1" applyAlignment="1">
      <alignment horizontal="left" indent="3"/>
    </xf>
    <xf numFmtId="0" fontId="7" fillId="5" borderId="1" xfId="1" applyFont="1" applyFill="1" applyAlignment="1">
      <alignment horizontal="left" indent="3"/>
    </xf>
    <xf numFmtId="0" fontId="4" fillId="0" borderId="0" xfId="0" applyFont="1" applyFill="1"/>
    <xf numFmtId="0" fontId="0" fillId="0" borderId="0" xfId="0" applyFill="1"/>
    <xf numFmtId="0" fontId="7" fillId="0" borderId="1" xfId="1" applyFont="1" applyFill="1" applyAlignment="1">
      <alignment horizontal="left" indent="1"/>
    </xf>
    <xf numFmtId="0" fontId="1" fillId="0" borderId="0" xfId="0" applyFont="1" applyAlignment="1">
      <alignment vertical="center" wrapText="1"/>
    </xf>
    <xf numFmtId="0" fontId="0" fillId="0" borderId="0" xfId="0" applyAlignment="1">
      <alignment vertical="center"/>
    </xf>
    <xf numFmtId="0" fontId="24" fillId="0" borderId="0" xfId="0" applyFont="1" applyAlignment="1">
      <alignment horizontal="center"/>
    </xf>
    <xf numFmtId="0" fontId="2" fillId="0" borderId="0" xfId="0" applyFont="1" applyAlignment="1">
      <alignment horizontal="center"/>
    </xf>
    <xf numFmtId="0" fontId="2" fillId="8" borderId="0" xfId="0" applyFont="1" applyFill="1" applyAlignment="1">
      <alignment horizontal="center"/>
    </xf>
    <xf numFmtId="0" fontId="2" fillId="9" borderId="0" xfId="0" applyFont="1" applyFill="1" applyAlignment="1">
      <alignment horizontal="center"/>
    </xf>
    <xf numFmtId="0" fontId="1" fillId="0" borderId="0" xfId="0" applyFont="1" applyFill="1" applyAlignment="1">
      <alignment horizontal="left" vertical="center" wrapText="1"/>
    </xf>
    <xf numFmtId="0" fontId="1" fillId="0" borderId="0" xfId="0" applyFont="1" applyAlignment="1">
      <alignment horizontal="left" vertical="top" wrapText="1"/>
    </xf>
    <xf numFmtId="0" fontId="0" fillId="0" borderId="0" xfId="0" applyAlignment="1">
      <alignment vertical="top" wrapText="1"/>
    </xf>
    <xf numFmtId="0" fontId="7" fillId="4" borderId="1" xfId="1" applyFont="1" applyFill="1" applyAlignment="1">
      <alignment vertical="center" wrapText="1"/>
    </xf>
    <xf numFmtId="0" fontId="7" fillId="4" borderId="1" xfId="1" quotePrefix="1" applyFont="1" applyFill="1" applyAlignment="1">
      <alignment vertical="center" wrapText="1"/>
    </xf>
    <xf numFmtId="0" fontId="6" fillId="2" borderId="3" xfId="1" applyFont="1" applyFill="1" applyBorder="1" applyAlignment="1" applyProtection="1">
      <alignment horizontal="center"/>
      <protection locked="0"/>
    </xf>
    <xf numFmtId="0" fontId="6" fillId="2" borderId="4" xfId="1" applyFont="1" applyFill="1" applyBorder="1" applyAlignment="1" applyProtection="1">
      <alignment horizontal="center"/>
      <protection locked="0"/>
    </xf>
    <xf numFmtId="0" fontId="9" fillId="0" borderId="22" xfId="1" applyFont="1" applyBorder="1" applyAlignment="1">
      <alignment horizontal="left" vertical="top"/>
    </xf>
    <xf numFmtId="0" fontId="9" fillId="0" borderId="23" xfId="1" applyFont="1" applyBorder="1" applyAlignment="1">
      <alignment horizontal="left" vertical="top"/>
    </xf>
    <xf numFmtId="0" fontId="9" fillId="0" borderId="24" xfId="1" applyFont="1" applyBorder="1" applyAlignment="1">
      <alignment horizontal="left" vertical="top"/>
    </xf>
    <xf numFmtId="0" fontId="9" fillId="0" borderId="1" xfId="1" applyFont="1" applyAlignment="1">
      <alignment vertical="top" wrapText="1"/>
    </xf>
    <xf numFmtId="0" fontId="8" fillId="0" borderId="9" xfId="1" applyFont="1" applyBorder="1" applyAlignment="1" applyProtection="1">
      <alignment horizontal="center"/>
      <protection locked="0"/>
    </xf>
    <xf numFmtId="0" fontId="8" fillId="0" borderId="10" xfId="1" applyFont="1" applyBorder="1" applyAlignment="1" applyProtection="1">
      <alignment horizontal="center"/>
      <protection locked="0"/>
    </xf>
    <xf numFmtId="0" fontId="8" fillId="0" borderId="11" xfId="1" applyFont="1" applyBorder="1" applyAlignment="1" applyProtection="1">
      <alignment horizontal="center"/>
      <protection locked="0"/>
    </xf>
    <xf numFmtId="0" fontId="8" fillId="0" borderId="18" xfId="1" applyFont="1" applyBorder="1" applyAlignment="1" applyProtection="1">
      <alignment horizontal="right" vertical="center"/>
      <protection locked="0"/>
    </xf>
    <xf numFmtId="0" fontId="8" fillId="0" borderId="19" xfId="1" applyFont="1" applyBorder="1" applyAlignment="1" applyProtection="1">
      <alignment horizontal="right" vertical="center"/>
      <protection locked="0"/>
    </xf>
    <xf numFmtId="0" fontId="8" fillId="0" borderId="20" xfId="1" applyFont="1" applyBorder="1" applyAlignment="1" applyProtection="1">
      <alignment horizontal="right" vertical="center"/>
      <protection locked="0"/>
    </xf>
    <xf numFmtId="0" fontId="8" fillId="0" borderId="18" xfId="1" applyFont="1" applyBorder="1" applyAlignment="1" applyProtection="1">
      <alignment horizontal="right"/>
      <protection locked="0"/>
    </xf>
    <xf numFmtId="0" fontId="8" fillId="0" borderId="19" xfId="1" applyFont="1" applyBorder="1" applyAlignment="1" applyProtection="1">
      <alignment horizontal="right"/>
      <protection locked="0"/>
    </xf>
    <xf numFmtId="0" fontId="8" fillId="0" borderId="20" xfId="1" applyFont="1" applyBorder="1" applyAlignment="1" applyProtection="1">
      <alignment horizontal="right"/>
      <protection locked="0"/>
    </xf>
    <xf numFmtId="0" fontId="8" fillId="0" borderId="9" xfId="1" applyFont="1" applyBorder="1" applyAlignment="1">
      <alignment horizontal="right"/>
    </xf>
    <xf numFmtId="0" fontId="8" fillId="0" borderId="10" xfId="1" applyFont="1" applyBorder="1" applyAlignment="1">
      <alignment horizontal="right"/>
    </xf>
    <xf numFmtId="0" fontId="8" fillId="0" borderId="11" xfId="1" applyFont="1" applyBorder="1" applyAlignment="1">
      <alignment horizontal="right"/>
    </xf>
    <xf numFmtId="40" fontId="6" fillId="0" borderId="44" xfId="1" applyNumberFormat="1" applyFont="1" applyBorder="1" applyAlignment="1">
      <alignment horizontal="right" vertical="top"/>
    </xf>
    <xf numFmtId="40" fontId="6" fillId="0" borderId="45" xfId="1" applyNumberFormat="1" applyFont="1" applyBorder="1" applyAlignment="1">
      <alignment horizontal="right" vertical="top"/>
    </xf>
    <xf numFmtId="40" fontId="6" fillId="0" borderId="35" xfId="1" applyNumberFormat="1" applyFont="1" applyBorder="1" applyAlignment="1">
      <alignment horizontal="right" vertical="top"/>
    </xf>
    <xf numFmtId="0" fontId="8" fillId="0" borderId="16" xfId="1" applyFont="1" applyBorder="1" applyAlignment="1" applyProtection="1">
      <alignment horizontal="center"/>
      <protection locked="0"/>
    </xf>
    <xf numFmtId="0" fontId="8" fillId="0" borderId="17" xfId="1" applyFont="1"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3" fillId="0" borderId="18" xfId="0" applyFont="1" applyBorder="1" applyAlignment="1">
      <alignment horizontal="center"/>
    </xf>
    <xf numFmtId="0" fontId="23" fillId="0" borderId="20" xfId="0" applyFont="1" applyBorder="1" applyAlignment="1">
      <alignment horizontal="center"/>
    </xf>
    <xf numFmtId="0" fontId="23" fillId="0" borderId="19" xfId="0" applyFont="1" applyBorder="1" applyAlignment="1">
      <alignment horizontal="center"/>
    </xf>
    <xf numFmtId="0" fontId="23" fillId="0" borderId="29"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 xfId="0" applyFont="1" applyBorder="1" applyAlignment="1">
      <alignment horizontal="center" vertical="center"/>
    </xf>
    <xf numFmtId="0" fontId="23" fillId="0" borderId="7" xfId="0" applyFont="1" applyBorder="1" applyAlignment="1">
      <alignment horizontal="center" vertical="center"/>
    </xf>
    <xf numFmtId="0" fontId="23" fillId="0" borderId="29" xfId="0" applyFont="1" applyBorder="1" applyAlignment="1">
      <alignment horizontal="center" vertical="center"/>
    </xf>
    <xf numFmtId="0" fontId="23" fillId="0" borderId="31" xfId="0" applyFont="1" applyBorder="1" applyAlignment="1">
      <alignment horizontal="center" vertical="center"/>
    </xf>
  </cellXfs>
  <cellStyles count="8">
    <cellStyle name="Comma" xfId="7" builtinId="3"/>
    <cellStyle name="Comma 2" xfId="4" xr:uid="{CCC2F314-0EB3-4CD4-9193-679B93319834}"/>
    <cellStyle name="Currency 2" xfId="3" xr:uid="{456AB77F-45D0-4526-9F43-F96DBCE594C9}"/>
    <cellStyle name="Normal" xfId="0" builtinId="0"/>
    <cellStyle name="Normal 2" xfId="1" xr:uid="{58AAEAF9-6768-47A1-AAC3-5A31AE44DC07}"/>
    <cellStyle name="Normal 2 2" xfId="2" xr:uid="{F078254B-2E73-48F3-A13F-0B6626EAA2B6}"/>
    <cellStyle name="Percent" xfId="6" builtinId="5"/>
    <cellStyle name="Percent 2" xfId="5" xr:uid="{8365D224-A181-4CCA-ABC3-947B8FE6DBCD}"/>
  </cellStyles>
  <dxfs count="1">
    <dxf>
      <font>
        <color rgb="FF9C0006"/>
      </font>
    </dxf>
  </dxfs>
  <tableStyles count="0" defaultTableStyle="TableStyleMedium2" defaultPivotStyle="PivotStyleLight16"/>
  <colors>
    <mruColors>
      <color rgb="FFEEEEEE"/>
      <color rgb="FFEAEAEA"/>
      <color rgb="FFFFD44B"/>
      <color rgb="FFF7F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38100</xdr:colOff>
      <xdr:row>31</xdr:row>
      <xdr:rowOff>28575</xdr:rowOff>
    </xdr:from>
    <xdr:ext cx="8496300" cy="2266950"/>
    <xdr:sp macro="" textlink="">
      <xdr:nvSpPr>
        <xdr:cNvPr id="3" name="Shape 3">
          <a:extLst>
            <a:ext uri="{FF2B5EF4-FFF2-40B4-BE49-F238E27FC236}">
              <a16:creationId xmlns:a16="http://schemas.microsoft.com/office/drawing/2014/main" id="{00000000-0008-0000-0100-000003000000}"/>
            </a:ext>
          </a:extLst>
        </xdr:cNvPr>
        <xdr:cNvSpPr txBox="1"/>
      </xdr:nvSpPr>
      <xdr:spPr>
        <a:xfrm>
          <a:off x="1102613" y="2646525"/>
          <a:ext cx="8486775" cy="22669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epartment%20Specific\Center%20Reauthorizations%20and%20Proposals\template%20for%20center%20reauthorizations%20-%20financial%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Key Metric Settings"/>
      <sheetName val="Calculations"/>
      <sheetName val="1. Speedtype List"/>
      <sheetName val="2. Personnel Roster"/>
      <sheetName val="3. Space"/>
      <sheetName val="4. Financial Data Input"/>
      <sheetName val="Financial Dashboard"/>
    </sheetNames>
    <sheetDataSet>
      <sheetData sheetId="0"/>
      <sheetData sheetId="1"/>
      <sheetData sheetId="2">
        <row r="6">
          <cell r="I6">
            <v>8</v>
          </cell>
        </row>
      </sheetData>
      <sheetData sheetId="3"/>
      <sheetData sheetId="4"/>
      <sheetData sheetId="5"/>
      <sheetData sheetId="6">
        <row r="6">
          <cell r="B6" t="str">
            <v>Category/Description</v>
          </cell>
          <cell r="C6">
            <v>2015</v>
          </cell>
          <cell r="D6">
            <v>2016</v>
          </cell>
          <cell r="E6">
            <v>2017</v>
          </cell>
          <cell r="F6">
            <v>2018</v>
          </cell>
          <cell r="G6">
            <v>2019</v>
          </cell>
          <cell r="H6">
            <v>2020</v>
          </cell>
          <cell r="I6">
            <v>2021</v>
          </cell>
        </row>
        <row r="7">
          <cell r="B7" t="str">
            <v>General Fund Budget (fund 10)</v>
          </cell>
        </row>
        <row r="8">
          <cell r="B8" t="str">
            <v>Auxiliary Revenue (fund 2x)</v>
          </cell>
        </row>
        <row r="9">
          <cell r="B9" t="str">
            <v>Sponsored Projects Revenue</v>
          </cell>
        </row>
        <row r="10">
          <cell r="B10" t="str">
            <v>Current Gift Fund Revenue and Endowment Income (fund 34)</v>
          </cell>
        </row>
        <row r="11">
          <cell r="B11" t="str">
            <v>Other - please describe:</v>
          </cell>
        </row>
        <row r="12">
          <cell r="B12" t="str">
            <v>Total annual funding</v>
          </cell>
        </row>
        <row r="14">
          <cell r="B14" t="str">
            <v>Faculty/Exempt Salary</v>
          </cell>
        </row>
        <row r="15">
          <cell r="B15" t="str">
            <v>Classified Salary</v>
          </cell>
        </row>
        <row r="16">
          <cell r="B16" t="str">
            <v>Graduate Student Salary</v>
          </cell>
        </row>
        <row r="17">
          <cell r="B17" t="str">
            <v>Hourly Salary</v>
          </cell>
        </row>
        <row r="18">
          <cell r="B18" t="str">
            <v>Benefits excluding tuition remission</v>
          </cell>
        </row>
        <row r="19">
          <cell r="B19" t="str">
            <v>Tuition Remission</v>
          </cell>
        </row>
        <row r="20">
          <cell r="B20" t="str">
            <v>Operating Expenses</v>
          </cell>
        </row>
        <row r="21">
          <cell r="B21" t="str">
            <v>Travel</v>
          </cell>
        </row>
        <row r="22">
          <cell r="B22" t="str">
            <v>Financial Aid</v>
          </cell>
        </row>
        <row r="23">
          <cell r="B23" t="str">
            <v>Fixed Assets</v>
          </cell>
        </row>
        <row r="24">
          <cell r="B24" t="str">
            <v>GAIR</v>
          </cell>
        </row>
        <row r="25">
          <cell r="B25" t="str">
            <v>ICR</v>
          </cell>
        </row>
        <row r="26">
          <cell r="B26" t="str">
            <v>Transfers (out+/in-)</v>
          </cell>
        </row>
        <row r="27">
          <cell r="B27" t="str">
            <v>Other - please describe:</v>
          </cell>
        </row>
        <row r="28">
          <cell r="B28" t="str">
            <v>Total annual expenditures</v>
          </cell>
        </row>
        <row r="30">
          <cell r="B30" t="str">
            <v>Annual sources less uses</v>
          </cell>
        </row>
        <row r="31">
          <cell r="B31" t="str">
            <v>Total year-end available balance CU Foundation (fund 34)</v>
          </cell>
        </row>
        <row r="32">
          <cell r="B32" t="str">
            <v>Total year-end available balance in reserve fund(s) (fund 72)</v>
          </cell>
        </row>
        <row r="33">
          <cell r="B33" t="str">
            <v>Total year-end cash balance in all fund 2x</v>
          </cell>
        </row>
      </sheetData>
      <sheetData sheetId="7">
        <row r="2">
          <cell r="K2">
            <v>2018</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8"/>
  <sheetViews>
    <sheetView tabSelected="1" topLeftCell="A15" workbookViewId="0">
      <selection activeCell="M16" sqref="M16"/>
    </sheetView>
  </sheetViews>
  <sheetFormatPr defaultColWidth="14.453125" defaultRowHeight="15" customHeight="1" x14ac:dyDescent="0.25"/>
  <cols>
    <col min="1" max="26" width="8.90625" customWidth="1"/>
  </cols>
  <sheetData>
    <row r="1" spans="1:9" ht="12.75" customHeight="1" x14ac:dyDescent="0.3">
      <c r="A1" s="311" t="s">
        <v>0</v>
      </c>
      <c r="B1" s="311"/>
      <c r="C1" s="311"/>
      <c r="D1" s="311"/>
    </row>
    <row r="2" spans="1:9" ht="12.75" customHeight="1" x14ac:dyDescent="0.25">
      <c r="A2" s="1"/>
    </row>
    <row r="3" spans="1:9" ht="12.75" customHeight="1" x14ac:dyDescent="0.25">
      <c r="A3" s="1" t="s">
        <v>1</v>
      </c>
    </row>
    <row r="4" spans="1:9" ht="12.75" customHeight="1" x14ac:dyDescent="0.25">
      <c r="A4" s="1" t="s">
        <v>2</v>
      </c>
    </row>
    <row r="5" spans="1:9" ht="12.75" customHeight="1" x14ac:dyDescent="0.25">
      <c r="A5" s="1" t="s">
        <v>113</v>
      </c>
    </row>
    <row r="6" spans="1:9" ht="12.75" customHeight="1" x14ac:dyDescent="0.25">
      <c r="A6" s="1" t="s">
        <v>3</v>
      </c>
    </row>
    <row r="7" spans="1:9" ht="12.75" customHeight="1" x14ac:dyDescent="0.25">
      <c r="A7" s="1" t="s">
        <v>4</v>
      </c>
    </row>
    <row r="8" spans="1:9" ht="12.75" customHeight="1" x14ac:dyDescent="0.25">
      <c r="A8" s="1" t="s">
        <v>112</v>
      </c>
    </row>
    <row r="9" spans="1:9" ht="12.75" customHeight="1" x14ac:dyDescent="0.25">
      <c r="A9" s="1"/>
    </row>
    <row r="10" spans="1:9" ht="12.75" customHeight="1" x14ac:dyDescent="0.3">
      <c r="A10" s="312" t="s">
        <v>169</v>
      </c>
      <c r="B10" s="312"/>
      <c r="C10" s="312"/>
      <c r="D10" s="312"/>
    </row>
    <row r="11" spans="1:9" ht="12.75" customHeight="1" x14ac:dyDescent="0.3">
      <c r="A11" s="313" t="s">
        <v>177</v>
      </c>
      <c r="B11" s="313"/>
      <c r="C11" s="4"/>
      <c r="D11" s="4"/>
    </row>
    <row r="12" spans="1:9" ht="12.75" customHeight="1" x14ac:dyDescent="0.25">
      <c r="A12" s="1" t="s">
        <v>170</v>
      </c>
    </row>
    <row r="13" spans="1:9" ht="12.75" customHeight="1" x14ac:dyDescent="0.25">
      <c r="A13" s="293" t="s">
        <v>171</v>
      </c>
      <c r="B13" s="1"/>
    </row>
    <row r="14" spans="1:9" ht="12.75" customHeight="1" x14ac:dyDescent="0.25">
      <c r="A14" s="293"/>
      <c r="B14" s="1"/>
    </row>
    <row r="15" spans="1:9" ht="12.75" customHeight="1" x14ac:dyDescent="0.3">
      <c r="A15" s="314" t="s">
        <v>172</v>
      </c>
      <c r="B15" s="314"/>
      <c r="C15" s="314"/>
      <c r="D15" s="314"/>
    </row>
    <row r="16" spans="1:9" ht="46.25" customHeight="1" x14ac:dyDescent="0.25">
      <c r="A16" s="315" t="s">
        <v>180</v>
      </c>
      <c r="B16" s="315"/>
      <c r="C16" s="315"/>
      <c r="D16" s="315"/>
      <c r="E16" s="315"/>
      <c r="F16" s="315"/>
      <c r="G16" s="315"/>
      <c r="H16" s="315"/>
      <c r="I16" s="315"/>
    </row>
    <row r="17" spans="1:14" ht="12.75" customHeight="1" x14ac:dyDescent="0.25">
      <c r="A17" s="296" t="s">
        <v>173</v>
      </c>
      <c r="B17" s="5"/>
      <c r="C17" s="5"/>
      <c r="D17" s="5"/>
      <c r="E17" s="292"/>
      <c r="F17" s="292"/>
      <c r="G17" s="292"/>
    </row>
    <row r="18" spans="1:14" ht="12.75" customHeight="1" x14ac:dyDescent="0.35">
      <c r="A18" s="303" t="s">
        <v>165</v>
      </c>
      <c r="B18" s="297"/>
      <c r="C18" s="297"/>
      <c r="D18" s="297"/>
      <c r="E18" s="297"/>
      <c r="F18" s="297"/>
      <c r="G18" s="297"/>
    </row>
    <row r="19" spans="1:14" ht="12.75" customHeight="1" x14ac:dyDescent="0.35">
      <c r="A19" s="304" t="s">
        <v>174</v>
      </c>
      <c r="B19" s="298"/>
      <c r="C19" s="298"/>
      <c r="D19" s="298"/>
      <c r="E19" s="298"/>
      <c r="F19" s="298"/>
      <c r="G19" s="298"/>
    </row>
    <row r="20" spans="1:14" ht="12.75" customHeight="1" x14ac:dyDescent="0.35">
      <c r="A20" s="305" t="s">
        <v>175</v>
      </c>
      <c r="B20" s="299"/>
      <c r="C20" s="299"/>
      <c r="D20" s="299"/>
      <c r="E20" s="299"/>
      <c r="F20" s="299"/>
      <c r="G20" s="299"/>
    </row>
    <row r="21" spans="1:14" s="307" customFormat="1" ht="12.75" customHeight="1" x14ac:dyDescent="0.35">
      <c r="A21" s="308" t="s">
        <v>179</v>
      </c>
      <c r="B21" s="306"/>
      <c r="C21" s="306"/>
      <c r="D21" s="306"/>
      <c r="E21" s="306"/>
      <c r="F21" s="306"/>
      <c r="G21" s="306"/>
    </row>
    <row r="22" spans="1:14" ht="12.75" customHeight="1" x14ac:dyDescent="0.25">
      <c r="A22" s="296" t="s">
        <v>178</v>
      </c>
      <c r="B22" s="292"/>
      <c r="C22" s="292"/>
      <c r="D22" s="292"/>
      <c r="E22" s="292"/>
      <c r="F22" s="292"/>
      <c r="G22" s="292"/>
    </row>
    <row r="24" spans="1:14" ht="12.75" customHeight="1" x14ac:dyDescent="0.25">
      <c r="A24" s="1" t="s">
        <v>5</v>
      </c>
      <c r="B24" s="1"/>
      <c r="C24" s="1"/>
      <c r="D24" s="1"/>
      <c r="E24" s="1"/>
      <c r="F24" s="1"/>
      <c r="G24" s="1"/>
      <c r="H24" s="1"/>
      <c r="I24" s="1"/>
      <c r="J24" s="1"/>
      <c r="K24" s="1"/>
      <c r="L24" s="1"/>
      <c r="M24" s="1"/>
      <c r="N24" s="1"/>
    </row>
    <row r="25" spans="1:14" ht="12.75" customHeight="1" x14ac:dyDescent="0.25">
      <c r="A25" s="1"/>
      <c r="B25" s="1"/>
      <c r="C25" s="1"/>
      <c r="D25" s="1"/>
      <c r="E25" s="1"/>
      <c r="F25" s="1"/>
      <c r="G25" s="1"/>
      <c r="H25" s="1"/>
      <c r="I25" s="1"/>
      <c r="J25" s="1"/>
      <c r="K25" s="1"/>
      <c r="L25" s="1"/>
      <c r="M25" s="1"/>
      <c r="N25" s="1"/>
    </row>
    <row r="26" spans="1:14" ht="12.75" customHeight="1" x14ac:dyDescent="0.25">
      <c r="A26" s="1" t="s">
        <v>6</v>
      </c>
      <c r="B26" s="1"/>
      <c r="C26" s="1"/>
      <c r="D26" s="1"/>
      <c r="E26" s="1"/>
      <c r="F26" s="1"/>
      <c r="G26" s="1"/>
      <c r="H26" s="1"/>
      <c r="I26" s="1"/>
      <c r="J26" s="1"/>
      <c r="K26" s="1"/>
      <c r="L26" s="1"/>
      <c r="M26" s="1"/>
      <c r="N26" s="1"/>
    </row>
    <row r="27" spans="1:14" ht="12.75" customHeight="1" x14ac:dyDescent="0.25">
      <c r="A27" s="1"/>
      <c r="B27" s="1"/>
      <c r="C27" s="1"/>
      <c r="D27" s="1"/>
      <c r="E27" s="1"/>
      <c r="F27" s="1"/>
      <c r="G27" s="1"/>
      <c r="H27" s="1"/>
      <c r="I27" s="1"/>
      <c r="J27" s="1"/>
      <c r="K27" s="1"/>
      <c r="L27" s="1"/>
      <c r="M27" s="1"/>
      <c r="N27" s="1"/>
    </row>
    <row r="28" spans="1:14" ht="36" customHeight="1" x14ac:dyDescent="0.25">
      <c r="A28" s="309" t="s">
        <v>117</v>
      </c>
      <c r="B28" s="310"/>
      <c r="C28" s="310"/>
      <c r="D28" s="310"/>
      <c r="E28" s="310"/>
      <c r="F28" s="310"/>
      <c r="G28" s="310"/>
      <c r="H28" s="310"/>
      <c r="I28" s="310"/>
      <c r="J28" s="310"/>
      <c r="K28" s="310"/>
      <c r="L28" s="310"/>
      <c r="M28" s="310"/>
      <c r="N28" s="310"/>
    </row>
  </sheetData>
  <mergeCells count="6">
    <mergeCell ref="A28:N28"/>
    <mergeCell ref="A1:D1"/>
    <mergeCell ref="A10:D10"/>
    <mergeCell ref="A11:B11"/>
    <mergeCell ref="A15:D15"/>
    <mergeCell ref="A16:I16"/>
  </mergeCells>
  <pageMargins left="0.75" right="0.75" top="1" bottom="1" header="0" footer="0"/>
  <pageSetup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B2A1C7"/>
    <pageSetUpPr fitToPage="1"/>
  </sheetPr>
  <dimension ref="A1:F31"/>
  <sheetViews>
    <sheetView workbookViewId="0">
      <selection activeCell="B13" sqref="B13"/>
    </sheetView>
  </sheetViews>
  <sheetFormatPr defaultColWidth="14.453125" defaultRowHeight="15" customHeight="1" x14ac:dyDescent="0.25"/>
  <cols>
    <col min="1" max="1" width="23.453125" customWidth="1"/>
    <col min="2" max="2" width="24.08984375" customWidth="1"/>
    <col min="3" max="3" width="45.36328125" customWidth="1"/>
    <col min="4" max="4" width="4.453125" customWidth="1"/>
    <col min="5" max="5" width="16" customWidth="1"/>
    <col min="6" max="6" width="15.36328125" customWidth="1"/>
    <col min="7" max="26" width="8.90625" customWidth="1"/>
  </cols>
  <sheetData>
    <row r="1" spans="1:6" ht="12.75" customHeight="1" x14ac:dyDescent="0.3">
      <c r="A1" s="2" t="s">
        <v>95</v>
      </c>
      <c r="B1" s="2"/>
      <c r="C1" s="3"/>
      <c r="D1" s="4"/>
      <c r="E1" s="5"/>
      <c r="F1" s="5"/>
    </row>
    <row r="2" spans="1:6" ht="12.75" customHeight="1" x14ac:dyDescent="0.25">
      <c r="A2" s="6"/>
      <c r="B2" s="6"/>
      <c r="C2" s="6"/>
      <c r="D2" s="5"/>
      <c r="E2" s="5"/>
      <c r="F2" s="5"/>
    </row>
    <row r="3" spans="1:6" ht="12.75" customHeight="1" x14ac:dyDescent="0.25">
      <c r="A3" s="6" t="s">
        <v>7</v>
      </c>
      <c r="B3" s="6"/>
      <c r="C3" s="6"/>
      <c r="D3" s="5"/>
      <c r="E3" s="5"/>
      <c r="F3" s="5"/>
    </row>
    <row r="4" spans="1:6" ht="12.75" customHeight="1" x14ac:dyDescent="0.25">
      <c r="A4" s="6" t="s">
        <v>8</v>
      </c>
      <c r="B4" s="6"/>
      <c r="C4" s="6"/>
      <c r="D4" s="5"/>
      <c r="E4" s="5"/>
      <c r="F4" s="5"/>
    </row>
    <row r="5" spans="1:6" ht="12.75" customHeight="1" x14ac:dyDescent="0.25">
      <c r="A5" s="6" t="s">
        <v>9</v>
      </c>
      <c r="B5" s="6"/>
      <c r="C5" s="6"/>
      <c r="D5" s="5"/>
      <c r="E5" s="5"/>
      <c r="F5" s="5"/>
    </row>
    <row r="6" spans="1:6" ht="12.75" customHeight="1" x14ac:dyDescent="0.25">
      <c r="A6" s="6"/>
      <c r="B6" s="6"/>
      <c r="C6" s="6"/>
      <c r="D6" s="5"/>
      <c r="E6" s="5"/>
      <c r="F6" s="5"/>
    </row>
    <row r="7" spans="1:6" ht="12.75" customHeight="1" x14ac:dyDescent="0.25">
      <c r="A7" s="7" t="s">
        <v>10</v>
      </c>
      <c r="B7" s="7" t="s">
        <v>11</v>
      </c>
      <c r="C7" s="7" t="s">
        <v>12</v>
      </c>
      <c r="D7" s="7" t="s">
        <v>13</v>
      </c>
      <c r="E7" s="7" t="s">
        <v>14</v>
      </c>
      <c r="F7" s="7" t="s">
        <v>15</v>
      </c>
    </row>
    <row r="31" spans="1:6" ht="29.4" customHeight="1" x14ac:dyDescent="0.25">
      <c r="A31" s="316" t="s">
        <v>114</v>
      </c>
      <c r="B31" s="317"/>
      <c r="C31" s="317"/>
      <c r="D31" s="317"/>
      <c r="E31" s="317"/>
      <c r="F31" s="317"/>
    </row>
  </sheetData>
  <mergeCells count="1">
    <mergeCell ref="A31:F31"/>
  </mergeCells>
  <pageMargins left="0.75" right="0.75" top="1.23" bottom="1" header="0" footer="0"/>
  <pageSetup fitToHeight="0" orientation="portrait"/>
  <headerFooter>
    <oddHeader>&amp;LUniversity of Colorado Boulder Center/Institute Reauthorization Template Speedtype List</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B2A1C7"/>
    <pageSetUpPr fitToPage="1"/>
  </sheetPr>
  <dimension ref="A1:C6"/>
  <sheetViews>
    <sheetView workbookViewId="0"/>
  </sheetViews>
  <sheetFormatPr defaultColWidth="14.453125" defaultRowHeight="15" customHeight="1" x14ac:dyDescent="0.25"/>
  <cols>
    <col min="1" max="1" width="22.90625" customWidth="1"/>
    <col min="2" max="2" width="27.6328125" customWidth="1"/>
    <col min="3" max="3" width="31.6328125" customWidth="1"/>
    <col min="4" max="6" width="9.08984375" customWidth="1"/>
    <col min="7" max="26" width="8.90625" customWidth="1"/>
  </cols>
  <sheetData>
    <row r="1" spans="1:3" ht="12.75" customHeight="1" x14ac:dyDescent="0.3">
      <c r="A1" s="2" t="s">
        <v>94</v>
      </c>
      <c r="B1" s="2"/>
      <c r="C1" s="1"/>
    </row>
    <row r="2" spans="1:3" ht="12.75" customHeight="1" x14ac:dyDescent="0.25">
      <c r="A2" s="1"/>
      <c r="B2" s="1"/>
      <c r="C2" s="1"/>
    </row>
    <row r="3" spans="1:3" ht="12.75" customHeight="1" x14ac:dyDescent="0.3">
      <c r="A3" s="2" t="s">
        <v>16</v>
      </c>
      <c r="B3" s="1"/>
      <c r="C3" s="1"/>
    </row>
    <row r="4" spans="1:3" ht="30.65" customHeight="1" x14ac:dyDescent="0.25">
      <c r="A4" s="316" t="s">
        <v>115</v>
      </c>
      <c r="B4" s="316"/>
      <c r="C4" s="316"/>
    </row>
    <row r="5" spans="1:3" ht="12.75" customHeight="1" x14ac:dyDescent="0.25">
      <c r="A5" s="1"/>
      <c r="B5" s="1"/>
      <c r="C5" s="1"/>
    </row>
    <row r="6" spans="1:3" ht="12.75" customHeight="1" x14ac:dyDescent="0.25">
      <c r="A6" s="7" t="s">
        <v>19</v>
      </c>
      <c r="B6" s="7" t="s">
        <v>17</v>
      </c>
      <c r="C6" s="7" t="s">
        <v>18</v>
      </c>
    </row>
  </sheetData>
  <mergeCells count="1">
    <mergeCell ref="A4:C4"/>
  </mergeCells>
  <pageMargins left="0.75" right="0.75" top="1.1599999999999999" bottom="1" header="0" footer="0"/>
  <pageSetup fitToHeight="0" orientation="portrait" r:id="rId1"/>
  <headerFooter>
    <oddHeader>&amp;LUniversity of Colorado Boulder Center/Institute Reauthorization Template Roster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B2A1C7"/>
    <pageSetUpPr fitToPage="1"/>
  </sheetPr>
  <dimension ref="A1:E6"/>
  <sheetViews>
    <sheetView zoomScaleNormal="100" workbookViewId="0">
      <selection activeCell="A12" sqref="A12"/>
    </sheetView>
  </sheetViews>
  <sheetFormatPr defaultColWidth="14.453125" defaultRowHeight="15" customHeight="1" x14ac:dyDescent="0.25"/>
  <cols>
    <col min="1" max="1" width="19.6328125" customWidth="1"/>
    <col min="2" max="2" width="27.6328125" customWidth="1"/>
    <col min="3" max="3" width="20.90625" customWidth="1"/>
    <col min="4" max="4" width="15.6328125" customWidth="1"/>
    <col min="5" max="5" width="36.453125" customWidth="1"/>
    <col min="6" max="6" width="9.08984375" customWidth="1"/>
    <col min="7" max="26" width="8.90625" customWidth="1"/>
  </cols>
  <sheetData>
    <row r="1" spans="1:5" ht="12.75" customHeight="1" x14ac:dyDescent="0.3">
      <c r="A1" s="2" t="s">
        <v>95</v>
      </c>
      <c r="B1" s="2"/>
      <c r="C1" s="1"/>
      <c r="D1" s="1"/>
      <c r="E1" s="1"/>
    </row>
    <row r="2" spans="1:5" ht="12.75" customHeight="1" x14ac:dyDescent="0.25">
      <c r="A2" s="1"/>
      <c r="B2" s="1"/>
      <c r="C2" s="1"/>
      <c r="D2" s="1"/>
      <c r="E2" s="1"/>
    </row>
    <row r="3" spans="1:5" ht="12.75" customHeight="1" x14ac:dyDescent="0.3">
      <c r="A3" s="2" t="s">
        <v>20</v>
      </c>
      <c r="B3" s="1"/>
      <c r="C3" s="1"/>
      <c r="D3" s="1"/>
      <c r="E3" s="1"/>
    </row>
    <row r="4" spans="1:5" ht="29.4" customHeight="1" x14ac:dyDescent="0.25">
      <c r="A4" s="316" t="s">
        <v>116</v>
      </c>
      <c r="B4" s="316"/>
      <c r="C4" s="316"/>
      <c r="D4" s="316"/>
      <c r="E4" s="316"/>
    </row>
    <row r="5" spans="1:5" ht="14.25" customHeight="1" x14ac:dyDescent="0.25">
      <c r="A5" s="1"/>
      <c r="B5" s="1"/>
      <c r="C5" s="1"/>
      <c r="D5" s="1"/>
      <c r="E5" s="1"/>
    </row>
    <row r="6" spans="1:5" ht="25.5" customHeight="1" x14ac:dyDescent="0.25">
      <c r="A6" s="8" t="s">
        <v>21</v>
      </c>
      <c r="B6" s="7" t="s">
        <v>22</v>
      </c>
      <c r="C6" s="7" t="s">
        <v>23</v>
      </c>
      <c r="D6" s="7" t="s">
        <v>24</v>
      </c>
      <c r="E6" s="7" t="s">
        <v>25</v>
      </c>
    </row>
  </sheetData>
  <mergeCells count="1">
    <mergeCell ref="A4:E4"/>
  </mergeCells>
  <pageMargins left="0.75" right="0.75" top="1.1599999999999999" bottom="1" header="0" footer="0"/>
  <pageSetup fitToHeight="0" orientation="portrait" r:id="rId1"/>
  <headerFooter>
    <oddHeader>&amp;LUniversity of Colorado Boulder Center/Institute Reauthorization Template Space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330CA-FE1C-49C0-8D3D-DA34FC746E59}">
  <sheetPr codeName="Sheet5">
    <tabColor theme="7" tint="0.79998168889431442"/>
    <pageSetUpPr fitToPage="1"/>
  </sheetPr>
  <dimension ref="A1:R61"/>
  <sheetViews>
    <sheetView zoomScaleNormal="100" zoomScaleSheetLayoutView="100" workbookViewId="0">
      <selection sqref="A1:F1"/>
    </sheetView>
  </sheetViews>
  <sheetFormatPr defaultColWidth="9.08984375" defaultRowHeight="14.5" x14ac:dyDescent="0.35"/>
  <cols>
    <col min="1" max="1" width="4.6328125" style="45" customWidth="1"/>
    <col min="2" max="5" width="2.6328125" style="45" customWidth="1"/>
    <col min="6" max="6" width="47.08984375" style="45" customWidth="1"/>
    <col min="7" max="7" width="5.6328125" style="45" customWidth="1"/>
    <col min="8" max="8" width="14.81640625" style="45" customWidth="1"/>
    <col min="9" max="9" width="5.6328125" style="45" customWidth="1"/>
    <col min="10" max="10" width="14.81640625" style="45" customWidth="1"/>
    <col min="11" max="11" width="5.6328125" style="45" customWidth="1"/>
    <col min="12" max="12" width="14.81640625" style="45" customWidth="1"/>
    <col min="13" max="13" width="5.6328125" style="45" customWidth="1"/>
    <col min="14" max="14" width="14.81640625" style="45" customWidth="1"/>
    <col min="15" max="15" width="5.6328125" style="45" customWidth="1"/>
    <col min="16" max="16" width="14.81640625" style="45" customWidth="1"/>
    <col min="17" max="17" width="2.81640625" style="45" customWidth="1"/>
    <col min="18" max="18" width="53.36328125" style="45" bestFit="1" customWidth="1"/>
    <col min="19" max="16384" width="9.08984375" style="45"/>
  </cols>
  <sheetData>
    <row r="1" spans="1:18" x14ac:dyDescent="0.35">
      <c r="A1" s="320" t="str">
        <f>'Rollup-All Funds'!A1</f>
        <v>[Enter Center Name here]</v>
      </c>
      <c r="B1" s="321"/>
      <c r="C1" s="321"/>
      <c r="D1" s="321"/>
      <c r="E1" s="321"/>
      <c r="F1" s="321"/>
      <c r="G1" s="10" t="s">
        <v>26</v>
      </c>
      <c r="H1" s="11"/>
      <c r="I1" s="10" t="s">
        <v>27</v>
      </c>
      <c r="J1" s="11"/>
      <c r="K1" s="10" t="s">
        <v>28</v>
      </c>
      <c r="L1" s="11"/>
      <c r="M1" s="10" t="s">
        <v>29</v>
      </c>
      <c r="N1" s="11"/>
      <c r="O1" s="10" t="s">
        <v>30</v>
      </c>
      <c r="P1" s="11"/>
    </row>
    <row r="2" spans="1:18" x14ac:dyDescent="0.35">
      <c r="A2" s="13" t="str">
        <f>'Rollup-All Funds'!A2</f>
        <v>FIVE-YEAR FINANCIAL PLAN - ESTIMATED REVENUES and EXPENSES</v>
      </c>
      <c r="B2" s="14"/>
      <c r="C2" s="14"/>
      <c r="D2" s="14"/>
      <c r="E2" s="14"/>
      <c r="F2" s="14"/>
      <c r="G2" s="195">
        <f>'Rollup-All Funds'!G2</f>
        <v>0</v>
      </c>
      <c r="H2" s="115" t="s">
        <v>151</v>
      </c>
      <c r="I2" s="116" t="str">
        <f>'Rollup-All Funds'!I2</f>
        <v>Projection</v>
      </c>
      <c r="J2" s="115"/>
      <c r="K2" s="116" t="str">
        <f>'Rollup-All Funds'!K2</f>
        <v>Projection</v>
      </c>
      <c r="L2" s="115"/>
      <c r="M2" s="116" t="str">
        <f>'Rollup-All Funds'!M2</f>
        <v>Projection</v>
      </c>
      <c r="N2" s="115"/>
      <c r="O2" s="116" t="str">
        <f>'Rollup-All Funds'!O2</f>
        <v>Projection</v>
      </c>
      <c r="P2" s="115"/>
    </row>
    <row r="3" spans="1:18" x14ac:dyDescent="0.35">
      <c r="A3" s="18" t="s">
        <v>32</v>
      </c>
      <c r="B3" s="19"/>
      <c r="C3" s="19"/>
      <c r="D3" s="19"/>
      <c r="E3" s="19"/>
      <c r="F3" s="19"/>
      <c r="G3" s="20"/>
      <c r="H3" s="21"/>
      <c r="I3" s="22"/>
      <c r="J3" s="22"/>
      <c r="K3" s="23"/>
      <c r="L3" s="21"/>
      <c r="M3" s="23"/>
      <c r="N3" s="21"/>
      <c r="O3" s="23"/>
      <c r="P3" s="21"/>
      <c r="R3" s="215" t="s">
        <v>165</v>
      </c>
    </row>
    <row r="4" spans="1:18" x14ac:dyDescent="0.35">
      <c r="A4" s="24"/>
      <c r="B4" s="25" t="s">
        <v>33</v>
      </c>
      <c r="C4" s="14"/>
      <c r="D4" s="14"/>
      <c r="E4" s="14"/>
      <c r="F4" s="14"/>
      <c r="G4" s="24"/>
      <c r="H4" s="26"/>
      <c r="I4" s="27"/>
      <c r="J4" s="27"/>
      <c r="K4" s="28"/>
      <c r="L4" s="26"/>
      <c r="M4" s="28"/>
      <c r="N4" s="26"/>
      <c r="O4" s="28"/>
      <c r="P4" s="26"/>
      <c r="R4" s="216" t="s">
        <v>176</v>
      </c>
    </row>
    <row r="5" spans="1:18" x14ac:dyDescent="0.35">
      <c r="A5" s="24"/>
      <c r="B5" s="14"/>
      <c r="C5" s="14" t="s">
        <v>97</v>
      </c>
      <c r="D5" s="14"/>
      <c r="E5" s="14"/>
      <c r="F5" s="14"/>
      <c r="G5" s="29"/>
      <c r="H5" s="30"/>
      <c r="I5" s="31"/>
      <c r="J5" s="30"/>
      <c r="K5" s="32"/>
      <c r="L5" s="30"/>
      <c r="M5" s="32"/>
      <c r="N5" s="30"/>
      <c r="O5" s="32"/>
      <c r="P5" s="30"/>
      <c r="R5" s="203" t="s">
        <v>175</v>
      </c>
    </row>
    <row r="6" spans="1:18" x14ac:dyDescent="0.35">
      <c r="A6" s="24"/>
      <c r="B6" s="14"/>
      <c r="C6" s="14"/>
      <c r="D6" s="33" t="s">
        <v>34</v>
      </c>
      <c r="E6" s="14"/>
      <c r="F6" s="14"/>
      <c r="G6" s="29"/>
      <c r="H6" s="179"/>
      <c r="I6" s="35"/>
      <c r="J6" s="180"/>
      <c r="K6" s="36"/>
      <c r="L6" s="179"/>
      <c r="M6" s="36"/>
      <c r="N6" s="180"/>
      <c r="O6" s="36"/>
      <c r="P6" s="180"/>
    </row>
    <row r="7" spans="1:18" x14ac:dyDescent="0.35">
      <c r="A7" s="24"/>
      <c r="B7" s="14"/>
      <c r="C7" s="14"/>
      <c r="D7" s="33" t="s">
        <v>35</v>
      </c>
      <c r="E7" s="14"/>
      <c r="F7" s="14"/>
      <c r="G7" s="29"/>
      <c r="H7" s="179"/>
      <c r="I7" s="35"/>
      <c r="J7" s="180"/>
      <c r="K7" s="36"/>
      <c r="L7" s="179"/>
      <c r="M7" s="36"/>
      <c r="N7" s="180"/>
      <c r="O7" s="36"/>
      <c r="P7" s="180"/>
    </row>
    <row r="8" spans="1:18" x14ac:dyDescent="0.35">
      <c r="A8" s="24"/>
      <c r="B8" s="14"/>
      <c r="C8" s="14" t="s">
        <v>36</v>
      </c>
      <c r="D8" s="33"/>
      <c r="E8" s="14"/>
      <c r="F8" s="14"/>
      <c r="G8" s="29"/>
      <c r="H8" s="218"/>
      <c r="I8" s="35"/>
      <c r="J8" s="217">
        <f>H58</f>
        <v>0</v>
      </c>
      <c r="K8" s="36"/>
      <c r="L8" s="217">
        <f>J58</f>
        <v>0</v>
      </c>
      <c r="M8" s="36"/>
      <c r="N8" s="217">
        <f>L58</f>
        <v>0</v>
      </c>
      <c r="O8" s="36"/>
      <c r="P8" s="217">
        <f>N58</f>
        <v>0</v>
      </c>
    </row>
    <row r="9" spans="1:18" x14ac:dyDescent="0.35">
      <c r="A9" s="37"/>
      <c r="B9" s="38" t="s">
        <v>37</v>
      </c>
      <c r="C9" s="38"/>
      <c r="D9" s="39"/>
      <c r="E9" s="39"/>
      <c r="F9" s="39"/>
      <c r="G9" s="37"/>
      <c r="H9" s="197">
        <f>SUM(H5:H8)</f>
        <v>0</v>
      </c>
      <c r="I9" s="41"/>
      <c r="J9" s="200">
        <f>SUM(J5:J8)</f>
        <v>0</v>
      </c>
      <c r="K9" s="42"/>
      <c r="L9" s="200">
        <f>SUM(L5:L8)</f>
        <v>0</v>
      </c>
      <c r="M9" s="42"/>
      <c r="N9" s="200">
        <f>SUM(N5:N8)</f>
        <v>0</v>
      </c>
      <c r="O9" s="42"/>
      <c r="P9" s="200">
        <f>SUM(P5:P8)</f>
        <v>0</v>
      </c>
    </row>
    <row r="10" spans="1:18" x14ac:dyDescent="0.35">
      <c r="A10" s="24"/>
      <c r="B10" s="25" t="s">
        <v>38</v>
      </c>
      <c r="C10" s="43"/>
      <c r="D10" s="43"/>
      <c r="E10" s="43"/>
      <c r="F10" s="43"/>
      <c r="G10" s="24"/>
      <c r="H10" s="44"/>
      <c r="I10" s="14"/>
      <c r="J10" s="14"/>
      <c r="K10" s="24"/>
      <c r="L10" s="76"/>
      <c r="M10" s="24"/>
      <c r="N10" s="76"/>
      <c r="O10" s="24"/>
      <c r="P10" s="76"/>
    </row>
    <row r="11" spans="1:18" x14ac:dyDescent="0.35">
      <c r="A11" s="24"/>
      <c r="B11" s="14"/>
      <c r="C11" s="14" t="s">
        <v>98</v>
      </c>
      <c r="D11" s="14"/>
      <c r="E11" s="14"/>
      <c r="F11" s="14"/>
      <c r="G11" s="29"/>
      <c r="H11" s="219"/>
      <c r="I11" s="29"/>
      <c r="J11" s="219"/>
      <c r="K11" s="29"/>
      <c r="L11" s="219"/>
      <c r="M11" s="29"/>
      <c r="N11" s="219"/>
      <c r="O11" s="29"/>
      <c r="P11" s="219"/>
    </row>
    <row r="12" spans="1:18" x14ac:dyDescent="0.35">
      <c r="A12" s="24"/>
      <c r="B12" s="14"/>
      <c r="C12" s="14" t="s">
        <v>101</v>
      </c>
      <c r="D12" s="14"/>
      <c r="E12" s="14"/>
      <c r="F12" s="14"/>
      <c r="G12" s="29"/>
      <c r="H12" s="180"/>
      <c r="I12" s="35"/>
      <c r="J12" s="180"/>
      <c r="K12" s="36"/>
      <c r="L12" s="180"/>
      <c r="M12" s="36"/>
      <c r="N12" s="180"/>
      <c r="O12" s="36"/>
      <c r="P12" s="180"/>
    </row>
    <row r="13" spans="1:18" x14ac:dyDescent="0.35">
      <c r="A13" s="46"/>
      <c r="B13" s="47" t="s">
        <v>41</v>
      </c>
      <c r="C13" s="47"/>
      <c r="D13" s="48"/>
      <c r="E13" s="48"/>
      <c r="F13" s="48"/>
      <c r="G13" s="46"/>
      <c r="H13" s="209">
        <f>SUM(H11:H12)</f>
        <v>0</v>
      </c>
      <c r="I13" s="47"/>
      <c r="J13" s="209">
        <f>SUM(J11:J12)</f>
        <v>0</v>
      </c>
      <c r="K13" s="50"/>
      <c r="L13" s="209">
        <f>SUM(L11:L12)</f>
        <v>0</v>
      </c>
      <c r="M13" s="50"/>
      <c r="N13" s="209">
        <f>SUM(N11:N12)</f>
        <v>0</v>
      </c>
      <c r="O13" s="50"/>
      <c r="P13" s="209">
        <f>SUM(P11:P12)</f>
        <v>0</v>
      </c>
    </row>
    <row r="14" spans="1:18" x14ac:dyDescent="0.35">
      <c r="A14" s="52" t="s">
        <v>42</v>
      </c>
      <c r="B14" s="53"/>
      <c r="C14" s="53"/>
      <c r="D14" s="53"/>
      <c r="E14" s="53"/>
      <c r="F14" s="53"/>
      <c r="G14" s="52"/>
      <c r="H14" s="212">
        <f>H9+H13</f>
        <v>0</v>
      </c>
      <c r="I14" s="55"/>
      <c r="J14" s="212">
        <f>J9+J13</f>
        <v>0</v>
      </c>
      <c r="K14" s="56"/>
      <c r="L14" s="212">
        <f>L9+L13</f>
        <v>0</v>
      </c>
      <c r="M14" s="56"/>
      <c r="N14" s="212">
        <f>N9+N13</f>
        <v>0</v>
      </c>
      <c r="O14" s="56"/>
      <c r="P14" s="212">
        <f>P9+P13</f>
        <v>0</v>
      </c>
    </row>
    <row r="15" spans="1:18" x14ac:dyDescent="0.35">
      <c r="A15" s="18" t="s">
        <v>43</v>
      </c>
      <c r="B15" s="19"/>
      <c r="C15" s="19"/>
      <c r="D15" s="19"/>
      <c r="E15" s="19"/>
      <c r="F15" s="19"/>
      <c r="G15" s="20"/>
      <c r="H15" s="58"/>
      <c r="I15" s="59"/>
      <c r="J15" s="59"/>
      <c r="K15" s="60"/>
      <c r="L15" s="58"/>
      <c r="M15" s="60"/>
      <c r="N15" s="58"/>
      <c r="O15" s="60"/>
      <c r="P15" s="58"/>
    </row>
    <row r="16" spans="1:18" x14ac:dyDescent="0.35">
      <c r="A16" s="24"/>
      <c r="B16" s="25" t="s">
        <v>44</v>
      </c>
      <c r="C16" s="14"/>
      <c r="D16" s="14"/>
      <c r="E16" s="14"/>
      <c r="F16" s="14"/>
      <c r="G16" s="24"/>
      <c r="H16" s="61"/>
      <c r="I16" s="57"/>
      <c r="J16" s="57"/>
      <c r="K16" s="62"/>
      <c r="L16" s="61"/>
      <c r="M16" s="62"/>
      <c r="N16" s="61"/>
      <c r="O16" s="62"/>
      <c r="P16" s="61"/>
    </row>
    <row r="17" spans="1:16" x14ac:dyDescent="0.35">
      <c r="A17" s="24"/>
      <c r="B17" s="14"/>
      <c r="C17" s="14" t="s">
        <v>102</v>
      </c>
      <c r="D17" s="14"/>
      <c r="E17" s="14"/>
      <c r="F17" s="14"/>
      <c r="G17" s="24"/>
      <c r="H17" s="180"/>
      <c r="I17" s="57"/>
      <c r="J17" s="180"/>
      <c r="K17" s="62"/>
      <c r="L17" s="180"/>
      <c r="M17" s="62"/>
      <c r="N17" s="180"/>
      <c r="O17" s="62"/>
      <c r="P17" s="180"/>
    </row>
    <row r="18" spans="1:16" x14ac:dyDescent="0.35">
      <c r="A18" s="24"/>
      <c r="B18" s="14"/>
      <c r="C18" s="14" t="s">
        <v>103</v>
      </c>
      <c r="D18" s="14"/>
      <c r="E18" s="14"/>
      <c r="F18" s="14"/>
      <c r="G18" s="24"/>
      <c r="H18" s="180"/>
      <c r="I18" s="57"/>
      <c r="J18" s="180"/>
      <c r="K18" s="62"/>
      <c r="L18" s="180"/>
      <c r="M18" s="62"/>
      <c r="N18" s="180"/>
      <c r="O18" s="62"/>
      <c r="P18" s="180"/>
    </row>
    <row r="19" spans="1:16" x14ac:dyDescent="0.35">
      <c r="A19" s="37"/>
      <c r="B19" s="38" t="s">
        <v>45</v>
      </c>
      <c r="C19" s="38"/>
      <c r="D19" s="39"/>
      <c r="E19" s="39"/>
      <c r="F19" s="39"/>
      <c r="G19" s="37"/>
      <c r="H19" s="197">
        <f>SUM(H17:H18)</f>
        <v>0</v>
      </c>
      <c r="I19" s="63"/>
      <c r="J19" s="198">
        <f>SUM(J17:J18)</f>
        <v>0</v>
      </c>
      <c r="K19" s="64"/>
      <c r="L19" s="198">
        <f>SUM(L17:L18)</f>
        <v>0</v>
      </c>
      <c r="M19" s="64"/>
      <c r="N19" s="198">
        <f>SUM(N17:N18)</f>
        <v>0</v>
      </c>
      <c r="O19" s="64"/>
      <c r="P19" s="198">
        <f>SUM(P17:P18)</f>
        <v>0</v>
      </c>
    </row>
    <row r="20" spans="1:16" x14ac:dyDescent="0.35">
      <c r="A20" s="65"/>
      <c r="B20" s="25" t="s">
        <v>46</v>
      </c>
      <c r="C20" s="43"/>
      <c r="D20" s="43"/>
      <c r="E20" s="43"/>
      <c r="F20" s="43"/>
      <c r="G20" s="24"/>
      <c r="H20" s="61"/>
      <c r="I20" s="57"/>
      <c r="J20" s="57"/>
      <c r="K20" s="62"/>
      <c r="L20" s="61"/>
      <c r="M20" s="62"/>
      <c r="N20" s="61"/>
      <c r="O20" s="62"/>
      <c r="P20" s="61"/>
    </row>
    <row r="21" spans="1:16" x14ac:dyDescent="0.35">
      <c r="A21" s="24"/>
      <c r="B21" s="14"/>
      <c r="C21" s="14" t="s">
        <v>166</v>
      </c>
      <c r="D21" s="14"/>
      <c r="E21" s="14"/>
      <c r="F21" s="14"/>
      <c r="G21" s="66" t="s">
        <v>47</v>
      </c>
      <c r="H21" s="67" t="s">
        <v>48</v>
      </c>
      <c r="I21" s="66" t="s">
        <v>47</v>
      </c>
      <c r="J21" s="67" t="s">
        <v>48</v>
      </c>
      <c r="K21" s="66" t="s">
        <v>47</v>
      </c>
      <c r="L21" s="67" t="s">
        <v>48</v>
      </c>
      <c r="M21" s="66" t="s">
        <v>47</v>
      </c>
      <c r="N21" s="67" t="s">
        <v>48</v>
      </c>
      <c r="O21" s="66" t="s">
        <v>47</v>
      </c>
      <c r="P21" s="67" t="s">
        <v>48</v>
      </c>
    </row>
    <row r="22" spans="1:16" x14ac:dyDescent="0.35">
      <c r="A22" s="24"/>
      <c r="B22" s="14"/>
      <c r="C22" s="14"/>
      <c r="D22" s="9" t="s">
        <v>85</v>
      </c>
      <c r="E22" s="9"/>
      <c r="F22" s="9"/>
      <c r="G22" s="224"/>
      <c r="H22" s="225"/>
      <c r="I22" s="224"/>
      <c r="J22" s="225"/>
      <c r="K22" s="224"/>
      <c r="L22" s="225"/>
      <c r="M22" s="224"/>
      <c r="N22" s="225"/>
      <c r="O22" s="224"/>
      <c r="P22" s="225"/>
    </row>
    <row r="23" spans="1:16" x14ac:dyDescent="0.35">
      <c r="A23" s="24"/>
      <c r="B23" s="14"/>
      <c r="C23" s="14"/>
      <c r="D23" s="14"/>
      <c r="E23" s="33" t="s">
        <v>86</v>
      </c>
      <c r="F23" s="14"/>
      <c r="G23" s="181"/>
      <c r="H23" s="179"/>
      <c r="I23" s="181"/>
      <c r="J23" s="196">
        <f>ROUND(H23*(1+'Rate Tables'!$M$8),0)</f>
        <v>0</v>
      </c>
      <c r="K23" s="181"/>
      <c r="L23" s="196">
        <f>ROUND(J23*(1+'Rate Tables'!$M$8),0)</f>
        <v>0</v>
      </c>
      <c r="M23" s="181"/>
      <c r="N23" s="196">
        <f>ROUND(L23*(1+'Rate Tables'!$M$8),0)</f>
        <v>0</v>
      </c>
      <c r="O23" s="181"/>
      <c r="P23" s="196">
        <f>ROUND(N23*(1+'Rate Tables'!$M$8),0)</f>
        <v>0</v>
      </c>
    </row>
    <row r="24" spans="1:16" x14ac:dyDescent="0.35">
      <c r="A24" s="24"/>
      <c r="B24" s="14"/>
      <c r="C24" s="14"/>
      <c r="D24" s="14"/>
      <c r="E24" s="33" t="s">
        <v>86</v>
      </c>
      <c r="F24" s="14"/>
      <c r="G24" s="181"/>
      <c r="H24" s="179"/>
      <c r="I24" s="181"/>
      <c r="J24" s="196">
        <f>ROUND(H24*(1+'Rate Tables'!$M$8),0)</f>
        <v>0</v>
      </c>
      <c r="K24" s="181"/>
      <c r="L24" s="196">
        <f>ROUND(J24*(1+'Rate Tables'!$M$8),0)</f>
        <v>0</v>
      </c>
      <c r="M24" s="181"/>
      <c r="N24" s="196">
        <f>ROUND(L24*(1+'Rate Tables'!$M$8),0)</f>
        <v>0</v>
      </c>
      <c r="O24" s="181"/>
      <c r="P24" s="196">
        <f>ROUND(N24*(1+'Rate Tables'!$M$8),0)</f>
        <v>0</v>
      </c>
    </row>
    <row r="25" spans="1:16" x14ac:dyDescent="0.35">
      <c r="A25" s="24"/>
      <c r="B25" s="14"/>
      <c r="C25" s="14"/>
      <c r="D25" s="14" t="s">
        <v>49</v>
      </c>
      <c r="G25" s="68"/>
      <c r="H25" s="202">
        <f>ROUND('Rate Tables'!C3*SUM(H23:H24),0)</f>
        <v>0</v>
      </c>
      <c r="I25" s="68"/>
      <c r="J25" s="202">
        <f>ROUND('Rate Tables'!D3*SUM(J23:J24),0)</f>
        <v>0</v>
      </c>
      <c r="K25" s="68"/>
      <c r="L25" s="202">
        <f>ROUND('Rate Tables'!E3*SUM(L23:L24),0)</f>
        <v>0</v>
      </c>
      <c r="M25" s="68"/>
      <c r="N25" s="202">
        <f>ROUND('Rate Tables'!F3*SUM(N23:N24),0)</f>
        <v>0</v>
      </c>
      <c r="O25" s="68"/>
      <c r="P25" s="202">
        <f>ROUND('Rate Tables'!G3*SUM(P23:P24),0)</f>
        <v>0</v>
      </c>
    </row>
    <row r="26" spans="1:16" x14ac:dyDescent="0.35">
      <c r="A26" s="24"/>
      <c r="B26" s="14"/>
      <c r="C26" s="14"/>
      <c r="D26" s="226"/>
      <c r="E26" s="227"/>
      <c r="F26" s="241" t="s">
        <v>161</v>
      </c>
      <c r="G26" s="242"/>
      <c r="H26" s="243">
        <f>SUM(H23:H25)</f>
        <v>0</v>
      </c>
      <c r="I26" s="242"/>
      <c r="J26" s="243">
        <f>SUM(J23:J25)</f>
        <v>0</v>
      </c>
      <c r="K26" s="242"/>
      <c r="L26" s="243">
        <f>SUM(L23:L25)</f>
        <v>0</v>
      </c>
      <c r="M26" s="242"/>
      <c r="N26" s="243">
        <f>SUM(N23:N25)</f>
        <v>0</v>
      </c>
      <c r="O26" s="242"/>
      <c r="P26" s="243">
        <f>SUM(P23:P25)</f>
        <v>0</v>
      </c>
    </row>
    <row r="27" spans="1:16" x14ac:dyDescent="0.35">
      <c r="A27" s="24"/>
      <c r="B27" s="14"/>
      <c r="C27" s="14"/>
      <c r="D27" s="9" t="s">
        <v>157</v>
      </c>
      <c r="E27" s="229"/>
      <c r="F27" s="229"/>
      <c r="G27" s="224"/>
      <c r="H27" s="230"/>
      <c r="I27" s="224"/>
      <c r="J27" s="230"/>
      <c r="K27" s="224"/>
      <c r="L27" s="230"/>
      <c r="M27" s="224"/>
      <c r="N27" s="230"/>
      <c r="O27" s="224"/>
      <c r="P27" s="230"/>
    </row>
    <row r="28" spans="1:16" x14ac:dyDescent="0.35">
      <c r="A28" s="24"/>
      <c r="B28" s="14"/>
      <c r="C28" s="14"/>
      <c r="D28" s="14"/>
      <c r="E28" s="33" t="s">
        <v>158</v>
      </c>
      <c r="F28" s="14"/>
      <c r="G28" s="181"/>
      <c r="H28" s="179"/>
      <c r="I28" s="181"/>
      <c r="J28" s="196">
        <f>ROUND(H28*(1+'Rate Tables'!$M$11),0)</f>
        <v>0</v>
      </c>
      <c r="K28" s="181"/>
      <c r="L28" s="196">
        <f>ROUND(J28*(1+'Rate Tables'!$M$11),0)</f>
        <v>0</v>
      </c>
      <c r="M28" s="181"/>
      <c r="N28" s="196">
        <f>ROUND(L28*(1+'Rate Tables'!$M$11),0)</f>
        <v>0</v>
      </c>
      <c r="O28" s="181"/>
      <c r="P28" s="196">
        <f>ROUND(N28*(1+'Rate Tables'!$M$11),0)</f>
        <v>0</v>
      </c>
    </row>
    <row r="29" spans="1:16" x14ac:dyDescent="0.35">
      <c r="A29" s="24"/>
      <c r="B29" s="14"/>
      <c r="C29" s="14"/>
      <c r="D29" s="14"/>
      <c r="E29" s="33" t="s">
        <v>158</v>
      </c>
      <c r="F29" s="14"/>
      <c r="G29" s="181"/>
      <c r="H29" s="179"/>
      <c r="I29" s="181"/>
      <c r="J29" s="196">
        <f>ROUND(H29*(1+'Rate Tables'!$M$11),0)</f>
        <v>0</v>
      </c>
      <c r="K29" s="181"/>
      <c r="L29" s="196">
        <f>ROUND(J29*(1+'Rate Tables'!$M$11),0)</f>
        <v>0</v>
      </c>
      <c r="M29" s="181"/>
      <c r="N29" s="196">
        <f>ROUND(L29*(1+'Rate Tables'!$M$11),0)</f>
        <v>0</v>
      </c>
      <c r="O29" s="181"/>
      <c r="P29" s="196">
        <f>ROUND(N29*(1+'Rate Tables'!$M$11),0)</f>
        <v>0</v>
      </c>
    </row>
    <row r="30" spans="1:16" x14ac:dyDescent="0.35">
      <c r="A30" s="24"/>
      <c r="B30" s="14"/>
      <c r="C30" s="14"/>
      <c r="D30" s="14"/>
      <c r="E30" s="33" t="s">
        <v>158</v>
      </c>
      <c r="F30" s="14"/>
      <c r="G30" s="181"/>
      <c r="H30" s="179"/>
      <c r="I30" s="181"/>
      <c r="J30" s="196">
        <f>ROUND(H30*(1+'Rate Tables'!$M$11),0)</f>
        <v>0</v>
      </c>
      <c r="K30" s="181"/>
      <c r="L30" s="196">
        <f>ROUND(J30*(1+'Rate Tables'!$M$11),0)</f>
        <v>0</v>
      </c>
      <c r="M30" s="181"/>
      <c r="N30" s="196">
        <f>ROUND(L30*(1+'Rate Tables'!$M$11),0)</f>
        <v>0</v>
      </c>
      <c r="O30" s="181"/>
      <c r="P30" s="196">
        <f>ROUND(N30*(1+'Rate Tables'!$M$11),0)</f>
        <v>0</v>
      </c>
    </row>
    <row r="31" spans="1:16" x14ac:dyDescent="0.35">
      <c r="A31" s="24"/>
      <c r="B31" s="14"/>
      <c r="C31" s="14"/>
      <c r="D31" s="14"/>
      <c r="E31" s="33" t="s">
        <v>158</v>
      </c>
      <c r="F31" s="14"/>
      <c r="G31" s="181"/>
      <c r="H31" s="179"/>
      <c r="I31" s="181"/>
      <c r="J31" s="196">
        <f>ROUND(H31*(1+'Rate Tables'!$M$11),0)</f>
        <v>0</v>
      </c>
      <c r="K31" s="181"/>
      <c r="L31" s="196">
        <f>ROUND(J31*(1+'Rate Tables'!$M$11),0)</f>
        <v>0</v>
      </c>
      <c r="M31" s="181"/>
      <c r="N31" s="196">
        <f>ROUND(L31*(1+'Rate Tables'!$M$11),0)</f>
        <v>0</v>
      </c>
      <c r="O31" s="181"/>
      <c r="P31" s="196">
        <f>ROUND(N31*(1+'Rate Tables'!$M$11),0)</f>
        <v>0</v>
      </c>
    </row>
    <row r="32" spans="1:16" x14ac:dyDescent="0.35">
      <c r="A32" s="24"/>
      <c r="B32" s="14"/>
      <c r="C32" s="14"/>
      <c r="D32" s="14" t="s">
        <v>159</v>
      </c>
      <c r="G32" s="68"/>
      <c r="H32" s="202">
        <f>ROUND('Rate Tables'!C11*SUM(H28:H29),0)</f>
        <v>0</v>
      </c>
      <c r="I32" s="68"/>
      <c r="J32" s="202">
        <f>ROUND('Rate Tables'!D11*SUM(J28:J29),0)</f>
        <v>0</v>
      </c>
      <c r="K32" s="68"/>
      <c r="L32" s="202">
        <f>ROUND('Rate Tables'!E11*SUM(L28:L29),0)</f>
        <v>0</v>
      </c>
      <c r="M32" s="68"/>
      <c r="N32" s="202">
        <f>ROUND('Rate Tables'!F11*SUM(N28:N29),0)</f>
        <v>0</v>
      </c>
      <c r="O32" s="68"/>
      <c r="P32" s="202">
        <f>ROUND('Rate Tables'!G11*SUM(P28:P29),0)</f>
        <v>0</v>
      </c>
    </row>
    <row r="33" spans="1:16" x14ac:dyDescent="0.35">
      <c r="A33" s="24"/>
      <c r="B33" s="14"/>
      <c r="C33" s="14"/>
      <c r="D33" s="226"/>
      <c r="E33" s="227"/>
      <c r="F33" s="241" t="s">
        <v>160</v>
      </c>
      <c r="G33" s="242"/>
      <c r="H33" s="244">
        <f>SUM(H28:H32)</f>
        <v>0</v>
      </c>
      <c r="I33" s="242"/>
      <c r="J33" s="244">
        <f>SUM(J28:J32)</f>
        <v>0</v>
      </c>
      <c r="K33" s="242"/>
      <c r="L33" s="244">
        <f>SUM(L28:L32)</f>
        <v>0</v>
      </c>
      <c r="M33" s="242"/>
      <c r="N33" s="244">
        <f>SUM(N28:N32)</f>
        <v>0</v>
      </c>
      <c r="O33" s="242"/>
      <c r="P33" s="244">
        <f>SUM(P28:P32)</f>
        <v>0</v>
      </c>
    </row>
    <row r="34" spans="1:16" x14ac:dyDescent="0.35">
      <c r="A34" s="24"/>
      <c r="B34" s="14"/>
      <c r="C34" s="14"/>
      <c r="D34" s="9" t="s">
        <v>87</v>
      </c>
      <c r="E34" s="229"/>
      <c r="F34" s="229"/>
      <c r="G34" s="224"/>
      <c r="H34" s="230"/>
      <c r="I34" s="224"/>
      <c r="J34" s="230"/>
      <c r="K34" s="224"/>
      <c r="L34" s="230"/>
      <c r="M34" s="224"/>
      <c r="N34" s="230"/>
      <c r="O34" s="224"/>
      <c r="P34" s="230"/>
    </row>
    <row r="35" spans="1:16" x14ac:dyDescent="0.35">
      <c r="A35" s="24"/>
      <c r="B35" s="14"/>
      <c r="C35" s="14"/>
      <c r="D35" s="14"/>
      <c r="E35" s="33" t="s">
        <v>88</v>
      </c>
      <c r="G35" s="181"/>
      <c r="H35" s="179"/>
      <c r="I35" s="181"/>
      <c r="J35" s="196">
        <f>ROUND(H35*(1+'Rate Tables'!$M$10),0)</f>
        <v>0</v>
      </c>
      <c r="K35" s="181"/>
      <c r="L35" s="196">
        <f>ROUND(J35*(1+'Rate Tables'!$M$10),0)</f>
        <v>0</v>
      </c>
      <c r="M35" s="181"/>
      <c r="N35" s="196">
        <f>ROUND(L35*(1+'Rate Tables'!$M$10),0)</f>
        <v>0</v>
      </c>
      <c r="O35" s="181"/>
      <c r="P35" s="196">
        <f>ROUND(N35*(1+'Rate Tables'!$M$10),0)</f>
        <v>0</v>
      </c>
    </row>
    <row r="36" spans="1:16" x14ac:dyDescent="0.35">
      <c r="A36" s="24"/>
      <c r="B36" s="14"/>
      <c r="C36" s="14"/>
      <c r="D36" s="14"/>
      <c r="E36" s="33" t="s">
        <v>88</v>
      </c>
      <c r="G36" s="181"/>
      <c r="H36" s="179"/>
      <c r="I36" s="181"/>
      <c r="J36" s="196">
        <f>ROUND(H36*(1+'Rate Tables'!$M$10),0)</f>
        <v>0</v>
      </c>
      <c r="K36" s="181"/>
      <c r="L36" s="196">
        <f>ROUND(J36*(1+'Rate Tables'!$M$10),0)</f>
        <v>0</v>
      </c>
      <c r="M36" s="181"/>
      <c r="N36" s="196">
        <f>ROUND(L36*(1+'Rate Tables'!$M$10),0)</f>
        <v>0</v>
      </c>
      <c r="O36" s="181"/>
      <c r="P36" s="196">
        <f>ROUND(N36*(1+'Rate Tables'!$M$10),0)</f>
        <v>0</v>
      </c>
    </row>
    <row r="37" spans="1:16" x14ac:dyDescent="0.35">
      <c r="A37" s="24"/>
      <c r="B37" s="14"/>
      <c r="C37" s="14"/>
      <c r="D37" s="14" t="s">
        <v>50</v>
      </c>
      <c r="G37" s="68"/>
      <c r="H37" s="202">
        <f>ROUND('Rate Tables'!C9*SUM(H35:H36),0)</f>
        <v>0</v>
      </c>
      <c r="I37" s="68"/>
      <c r="J37" s="202">
        <f>ROUND('Rate Tables'!D9*SUM(J35:J36),0)</f>
        <v>0</v>
      </c>
      <c r="K37" s="68"/>
      <c r="L37" s="202">
        <f>ROUND('Rate Tables'!E9*SUM(L35:L36),0)</f>
        <v>0</v>
      </c>
      <c r="M37" s="68"/>
      <c r="N37" s="202">
        <f>ROUND('Rate Tables'!F9*SUM(N35:N36),0)</f>
        <v>0</v>
      </c>
      <c r="O37" s="68"/>
      <c r="P37" s="202">
        <f>ROUND('Rate Tables'!G9*SUM(P35:P36),0)</f>
        <v>0</v>
      </c>
    </row>
    <row r="38" spans="1:16" x14ac:dyDescent="0.35">
      <c r="A38" s="24"/>
      <c r="B38" s="14"/>
      <c r="C38" s="14"/>
      <c r="D38" s="226"/>
      <c r="E38" s="227"/>
      <c r="F38" s="241" t="s">
        <v>162</v>
      </c>
      <c r="G38" s="242"/>
      <c r="H38" s="245">
        <f>SUM(H35:H37)</f>
        <v>0</v>
      </c>
      <c r="I38" s="242"/>
      <c r="J38" s="245">
        <f>SUM(J35:J37)</f>
        <v>0</v>
      </c>
      <c r="K38" s="242"/>
      <c r="L38" s="245">
        <f>SUM(L35:L37)</f>
        <v>0</v>
      </c>
      <c r="M38" s="242"/>
      <c r="N38" s="245">
        <f>SUM(N35:N37)</f>
        <v>0</v>
      </c>
      <c r="O38" s="242"/>
      <c r="P38" s="245">
        <f>SUM(P35:P37)</f>
        <v>0</v>
      </c>
    </row>
    <row r="39" spans="1:16" x14ac:dyDescent="0.35">
      <c r="A39" s="24"/>
      <c r="B39" s="14"/>
      <c r="C39" s="14"/>
      <c r="D39" s="226" t="s">
        <v>51</v>
      </c>
      <c r="E39" s="227"/>
      <c r="F39" s="227"/>
      <c r="G39" s="228"/>
      <c r="H39" s="240"/>
      <c r="I39" s="228"/>
      <c r="J39" s="240"/>
      <c r="K39" s="228"/>
      <c r="L39" s="240"/>
      <c r="M39" s="228"/>
      <c r="N39" s="240"/>
      <c r="O39" s="228"/>
      <c r="P39" s="240"/>
    </row>
    <row r="40" spans="1:16" x14ac:dyDescent="0.35">
      <c r="A40" s="24"/>
      <c r="B40" s="14"/>
      <c r="C40" s="14"/>
      <c r="D40" s="9" t="s">
        <v>149</v>
      </c>
      <c r="E40" s="229"/>
      <c r="F40" s="229"/>
      <c r="G40" s="231"/>
      <c r="H40" s="232"/>
      <c r="I40" s="231"/>
      <c r="J40" s="232"/>
      <c r="K40" s="231"/>
      <c r="L40" s="232"/>
      <c r="M40" s="231"/>
      <c r="N40" s="232"/>
      <c r="O40" s="231"/>
      <c r="P40" s="232"/>
    </row>
    <row r="41" spans="1:16" x14ac:dyDescent="0.35">
      <c r="A41" s="24"/>
      <c r="B41" s="14"/>
      <c r="C41" s="14"/>
      <c r="D41" s="14" t="s">
        <v>110</v>
      </c>
      <c r="G41" s="68"/>
      <c r="H41" s="202">
        <f>ROUND('Rate Tables'!C12*SUM(H40),0)</f>
        <v>0</v>
      </c>
      <c r="I41" s="68"/>
      <c r="J41" s="202">
        <f>ROUND('Rate Tables'!D12*SUM(J40),0)</f>
        <v>0</v>
      </c>
      <c r="K41" s="68"/>
      <c r="L41" s="202">
        <f>ROUND('Rate Tables'!E12*SUM(L40),0)</f>
        <v>0</v>
      </c>
      <c r="M41" s="68"/>
      <c r="N41" s="202">
        <f>ROUND('Rate Tables'!F12*SUM(N40),0)</f>
        <v>0</v>
      </c>
      <c r="O41" s="68"/>
      <c r="P41" s="202">
        <f>ROUND('Rate Tables'!G12*SUM(P40),0)</f>
        <v>0</v>
      </c>
    </row>
    <row r="42" spans="1:16" x14ac:dyDescent="0.35">
      <c r="A42" s="24"/>
      <c r="B42" s="14"/>
      <c r="C42" s="14"/>
      <c r="D42" s="226"/>
      <c r="E42" s="227"/>
      <c r="F42" s="241" t="s">
        <v>163</v>
      </c>
      <c r="G42" s="246"/>
      <c r="H42" s="244">
        <f>SUM(H40:H41)</f>
        <v>0</v>
      </c>
      <c r="I42" s="246"/>
      <c r="J42" s="247">
        <f>SUM(J40:J41)</f>
        <v>0</v>
      </c>
      <c r="K42" s="246"/>
      <c r="L42" s="247">
        <f>SUM(L40:L41)</f>
        <v>0</v>
      </c>
      <c r="M42" s="246"/>
      <c r="N42" s="247">
        <f>SUM(N40:N41)</f>
        <v>0</v>
      </c>
      <c r="O42" s="246"/>
      <c r="P42" s="247">
        <f>SUM(P40:P41)</f>
        <v>0</v>
      </c>
    </row>
    <row r="43" spans="1:16" x14ac:dyDescent="0.35">
      <c r="A43" s="24"/>
      <c r="B43" s="14"/>
      <c r="C43" s="14"/>
      <c r="D43" s="9" t="s">
        <v>52</v>
      </c>
      <c r="E43" s="9"/>
      <c r="F43" s="9"/>
      <c r="G43" s="231"/>
      <c r="H43" s="232"/>
      <c r="I43" s="231"/>
      <c r="J43" s="237">
        <f>ROUND(H43*(1+'Rate Tables'!$M$12),0)</f>
        <v>0</v>
      </c>
      <c r="K43" s="231"/>
      <c r="L43" s="237">
        <f>ROUND(J43*(1+'Rate Tables'!$M$12),0)</f>
        <v>0</v>
      </c>
      <c r="M43" s="231"/>
      <c r="N43" s="237">
        <f>ROUND(L43*(1+'Rate Tables'!$M$12),0)</f>
        <v>0</v>
      </c>
      <c r="O43" s="231"/>
      <c r="P43" s="237">
        <f>ROUND(N43*(1+'Rate Tables'!$M$12),0)</f>
        <v>0</v>
      </c>
    </row>
    <row r="44" spans="1:16" x14ac:dyDescent="0.35">
      <c r="A44" s="24"/>
      <c r="B44" s="14"/>
      <c r="C44" s="14"/>
      <c r="D44" s="14" t="s">
        <v>53</v>
      </c>
      <c r="E44" s="14"/>
      <c r="F44" s="14"/>
      <c r="G44" s="68"/>
      <c r="H44" s="202">
        <f>ROUND('Rate Tables'!C15*SUM(H43),0)</f>
        <v>0</v>
      </c>
      <c r="I44" s="117"/>
      <c r="J44" s="202">
        <f>ROUND('Rate Tables'!D15*SUM(J43),0)</f>
        <v>0</v>
      </c>
      <c r="K44" s="68"/>
      <c r="L44" s="202">
        <f>ROUND('Rate Tables'!E15*SUM(L43),0)</f>
        <v>0</v>
      </c>
      <c r="M44" s="68"/>
      <c r="N44" s="202">
        <f>ROUND('Rate Tables'!F15*SUM(N43),0)</f>
        <v>0</v>
      </c>
      <c r="O44" s="68"/>
      <c r="P44" s="202">
        <f>ROUND('Rate Tables'!G15*SUM(P43),0)</f>
        <v>0</v>
      </c>
    </row>
    <row r="45" spans="1:16" x14ac:dyDescent="0.35">
      <c r="A45" s="24"/>
      <c r="B45" s="14"/>
      <c r="C45" s="14"/>
      <c r="D45" s="226"/>
      <c r="E45" s="226"/>
      <c r="F45" s="248" t="s">
        <v>164</v>
      </c>
      <c r="G45" s="242"/>
      <c r="H45" s="245">
        <f>SUM(H43:H44)</f>
        <v>0</v>
      </c>
      <c r="I45" s="246"/>
      <c r="J45" s="245">
        <f>SUM(J43:J44)</f>
        <v>0</v>
      </c>
      <c r="K45" s="242"/>
      <c r="L45" s="245">
        <f>SUM(L43:L44)</f>
        <v>0</v>
      </c>
      <c r="M45" s="242"/>
      <c r="N45" s="245">
        <f>SUM(N43:N44)</f>
        <v>0</v>
      </c>
      <c r="O45" s="242"/>
      <c r="P45" s="245">
        <f>SUM(P43:P44)</f>
        <v>0</v>
      </c>
    </row>
    <row r="46" spans="1:16" x14ac:dyDescent="0.35">
      <c r="A46" s="132"/>
      <c r="B46" s="133"/>
      <c r="C46" s="134" t="s">
        <v>54</v>
      </c>
      <c r="D46" s="33"/>
      <c r="E46" s="33"/>
      <c r="F46" s="33"/>
      <c r="G46" s="233"/>
      <c r="H46" s="239">
        <f>SUM(H26,H33,H38,H39,H42,H45)</f>
        <v>0</v>
      </c>
      <c r="I46" s="234"/>
      <c r="J46" s="238">
        <f>SUM(J26,J33,J38,J39,J42,J45)</f>
        <v>0</v>
      </c>
      <c r="K46" s="235"/>
      <c r="L46" s="238">
        <f>SUM(L26,L33,L38,L39,L42,L45)</f>
        <v>0</v>
      </c>
      <c r="M46" s="235"/>
      <c r="N46" s="238">
        <f>SUM(N26,N33,N38,N39,N42,N45)</f>
        <v>0</v>
      </c>
      <c r="O46" s="236"/>
      <c r="P46" s="238">
        <f>SUM(P26,P33,P38,P39,P42,P45)</f>
        <v>0</v>
      </c>
    </row>
    <row r="47" spans="1:16" ht="16.5" x14ac:dyDescent="0.35">
      <c r="A47" s="24"/>
      <c r="B47" s="14"/>
      <c r="C47" s="14" t="s">
        <v>104</v>
      </c>
      <c r="D47" s="14"/>
      <c r="E47" s="14"/>
      <c r="F47" s="14"/>
      <c r="G47" s="66"/>
      <c r="H47" s="67" t="s">
        <v>48</v>
      </c>
      <c r="I47" s="66"/>
      <c r="J47" s="67" t="s">
        <v>48</v>
      </c>
      <c r="K47" s="66"/>
      <c r="L47" s="67" t="s">
        <v>48</v>
      </c>
      <c r="M47" s="66"/>
      <c r="N47" s="67" t="s">
        <v>48</v>
      </c>
      <c r="O47" s="66"/>
      <c r="P47" s="67" t="s">
        <v>48</v>
      </c>
    </row>
    <row r="48" spans="1:16" x14ac:dyDescent="0.35">
      <c r="A48" s="24"/>
      <c r="B48" s="14"/>
      <c r="C48" s="14"/>
      <c r="D48" s="14" t="s">
        <v>105</v>
      </c>
      <c r="E48" s="14"/>
      <c r="G48" s="24"/>
      <c r="H48" s="180"/>
      <c r="I48" s="77"/>
      <c r="J48" s="196">
        <f>ROUND(H48*(1+'Rate Tables'!$P$14),0)</f>
        <v>0</v>
      </c>
      <c r="K48" s="118"/>
      <c r="L48" s="196">
        <f>ROUND(J48*(1+'Rate Tables'!$P$14),0)</f>
        <v>0</v>
      </c>
      <c r="M48" s="118"/>
      <c r="N48" s="196">
        <f>ROUND(L48*(1+'Rate Tables'!$P$14),0)</f>
        <v>0</v>
      </c>
      <c r="O48" s="118"/>
      <c r="P48" s="196">
        <f>ROUND(N48*(1+'Rate Tables'!$P$14),0)</f>
        <v>0</v>
      </c>
    </row>
    <row r="49" spans="1:16" x14ac:dyDescent="0.35">
      <c r="A49" s="24" t="s">
        <v>55</v>
      </c>
      <c r="B49" s="14"/>
      <c r="C49" s="14"/>
      <c r="D49" s="14" t="s">
        <v>56</v>
      </c>
      <c r="E49" s="14"/>
      <c r="G49" s="24"/>
      <c r="H49" s="180"/>
      <c r="I49" s="77"/>
      <c r="J49" s="196">
        <f>ROUND(H49*(1+'Rate Tables'!$P$14),0)</f>
        <v>0</v>
      </c>
      <c r="K49" s="118"/>
      <c r="L49" s="196">
        <f>ROUND(J49*(1+'Rate Tables'!$P$14),0)</f>
        <v>0</v>
      </c>
      <c r="M49" s="118"/>
      <c r="N49" s="196">
        <f>ROUND(L49*(1+'Rate Tables'!$P$14),0)</f>
        <v>0</v>
      </c>
      <c r="O49" s="118"/>
      <c r="P49" s="196">
        <f>ROUND(N49*(1+'Rate Tables'!$P$14),0)</f>
        <v>0</v>
      </c>
    </row>
    <row r="50" spans="1:16" x14ac:dyDescent="0.35">
      <c r="A50" s="24"/>
      <c r="B50" s="14"/>
      <c r="C50" s="14"/>
      <c r="D50" s="14" t="s">
        <v>106</v>
      </c>
      <c r="E50" s="14"/>
      <c r="F50" s="14"/>
      <c r="G50" s="78"/>
      <c r="H50" s="180"/>
      <c r="I50" s="78"/>
      <c r="J50" s="196">
        <f>ROUND(H50*(1+'Rate Tables'!$P$14),0)</f>
        <v>0</v>
      </c>
      <c r="K50" s="119"/>
      <c r="L50" s="196">
        <f>ROUND(J50*(1+'Rate Tables'!$P$14),0)</f>
        <v>0</v>
      </c>
      <c r="M50" s="120"/>
      <c r="N50" s="196">
        <f>ROUND(L50*(1+'Rate Tables'!$P$14),0)</f>
        <v>0</v>
      </c>
      <c r="O50" s="121"/>
      <c r="P50" s="196">
        <f>ROUND(N50*(1+'Rate Tables'!$P$14),0)</f>
        <v>0</v>
      </c>
    </row>
    <row r="51" spans="1:16" x14ac:dyDescent="0.35">
      <c r="A51" s="24"/>
      <c r="B51" s="14"/>
      <c r="C51" s="14"/>
      <c r="D51" s="14" t="s">
        <v>57</v>
      </c>
      <c r="E51" s="14"/>
      <c r="F51" s="14"/>
      <c r="G51" s="78"/>
      <c r="H51" s="180"/>
      <c r="I51" s="78"/>
      <c r="J51" s="196">
        <f>ROUND(H51*(1+'Rate Tables'!$P$14),0)</f>
        <v>0</v>
      </c>
      <c r="K51" s="119"/>
      <c r="L51" s="196">
        <f>ROUND(J51*(1+'Rate Tables'!$P$14),0)</f>
        <v>0</v>
      </c>
      <c r="M51" s="120"/>
      <c r="N51" s="196">
        <f>ROUND(L51*(1+'Rate Tables'!$P$14),0)</f>
        <v>0</v>
      </c>
      <c r="O51" s="121"/>
      <c r="P51" s="196">
        <f>ROUND(N51*(1+'Rate Tables'!$P$14),0)</f>
        <v>0</v>
      </c>
    </row>
    <row r="52" spans="1:16" x14ac:dyDescent="0.35">
      <c r="A52" s="24"/>
      <c r="B52" s="14"/>
      <c r="C52" s="14"/>
      <c r="D52" s="14" t="s">
        <v>58</v>
      </c>
      <c r="E52" s="14"/>
      <c r="F52" s="14"/>
      <c r="G52" s="78"/>
      <c r="H52" s="180"/>
      <c r="I52" s="78"/>
      <c r="J52" s="196">
        <f>ROUND(H52*(1+'Rate Tables'!$P$14),0)</f>
        <v>0</v>
      </c>
      <c r="K52" s="119"/>
      <c r="L52" s="196">
        <f>ROUND(J52*(1+'Rate Tables'!$P$14),0)</f>
        <v>0</v>
      </c>
      <c r="M52" s="120"/>
      <c r="N52" s="196">
        <f>ROUND(L52*(1+'Rate Tables'!$P$14),0)</f>
        <v>0</v>
      </c>
      <c r="O52" s="121"/>
      <c r="P52" s="196">
        <f>ROUND(N52*(1+'Rate Tables'!$P$14),0)</f>
        <v>0</v>
      </c>
    </row>
    <row r="53" spans="1:16" x14ac:dyDescent="0.35">
      <c r="A53" s="24"/>
      <c r="B53" s="14"/>
      <c r="C53" s="14"/>
      <c r="D53" s="14" t="s">
        <v>59</v>
      </c>
      <c r="E53" s="14"/>
      <c r="F53" s="14"/>
      <c r="G53" s="78"/>
      <c r="H53" s="180"/>
      <c r="I53" s="78"/>
      <c r="J53" s="196">
        <f>ROUND(H53*(1+'Rate Tables'!$P$14),0)</f>
        <v>0</v>
      </c>
      <c r="K53" s="119"/>
      <c r="L53" s="196">
        <f>ROUND(J53*(1+'Rate Tables'!$P$14),0)</f>
        <v>0</v>
      </c>
      <c r="M53" s="120"/>
      <c r="N53" s="196">
        <f>ROUND(L53*(1+'Rate Tables'!$P$14),0)</f>
        <v>0</v>
      </c>
      <c r="O53" s="121"/>
      <c r="P53" s="196">
        <f>ROUND(N53*(1+'Rate Tables'!$P$14),0)</f>
        <v>0</v>
      </c>
    </row>
    <row r="54" spans="1:16" x14ac:dyDescent="0.35">
      <c r="A54" s="24"/>
      <c r="B54" s="14"/>
      <c r="C54" s="14"/>
      <c r="D54" s="14" t="s">
        <v>89</v>
      </c>
      <c r="E54" s="14"/>
      <c r="F54" s="14"/>
      <c r="G54" s="78"/>
      <c r="H54" s="180"/>
      <c r="I54" s="122"/>
      <c r="J54" s="196">
        <f>ROUND(H54*(1+'Rate Tables'!$P$14),0)</f>
        <v>0</v>
      </c>
      <c r="K54" s="119"/>
      <c r="L54" s="196">
        <f>ROUND(J54*(1+'Rate Tables'!$P$14),0)</f>
        <v>0</v>
      </c>
      <c r="M54" s="120"/>
      <c r="N54" s="196">
        <f>ROUND(L54*(1+'Rate Tables'!$P$14),0)</f>
        <v>0</v>
      </c>
      <c r="O54" s="121"/>
      <c r="P54" s="196">
        <f>ROUND(N54*(1+'Rate Tables'!$P$14),0)</f>
        <v>0</v>
      </c>
    </row>
    <row r="55" spans="1:16" x14ac:dyDescent="0.35">
      <c r="A55" s="69"/>
      <c r="B55" s="70"/>
      <c r="C55" s="71" t="s">
        <v>61</v>
      </c>
      <c r="D55" s="70"/>
      <c r="E55" s="70"/>
      <c r="F55" s="70"/>
      <c r="G55" s="79"/>
      <c r="H55" s="199">
        <f>SUM(H47:H54)</f>
        <v>0</v>
      </c>
      <c r="I55" s="81"/>
      <c r="J55" s="202">
        <f>SUM(J47:J54)</f>
        <v>0</v>
      </c>
      <c r="K55" s="79"/>
      <c r="L55" s="202">
        <f>SUM(L47:L54)</f>
        <v>0</v>
      </c>
      <c r="M55" s="79"/>
      <c r="N55" s="202">
        <f>SUM(N47:N54)</f>
        <v>0</v>
      </c>
      <c r="O55" s="82"/>
      <c r="P55" s="202">
        <f>SUM(P47:P54)</f>
        <v>0</v>
      </c>
    </row>
    <row r="56" spans="1:16" x14ac:dyDescent="0.35">
      <c r="A56" s="83"/>
      <c r="B56" s="38" t="s">
        <v>62</v>
      </c>
      <c r="C56" s="38"/>
      <c r="D56" s="38"/>
      <c r="E56" s="38"/>
      <c r="F56" s="38"/>
      <c r="G56" s="84"/>
      <c r="H56" s="200">
        <f>H46+H55</f>
        <v>0</v>
      </c>
      <c r="I56" s="85"/>
      <c r="J56" s="200">
        <f>J46+J55</f>
        <v>0</v>
      </c>
      <c r="K56" s="84"/>
      <c r="L56" s="200">
        <f>L46+L55</f>
        <v>0</v>
      </c>
      <c r="M56" s="84"/>
      <c r="N56" s="200">
        <f>N46+N55</f>
        <v>0</v>
      </c>
      <c r="O56" s="64"/>
      <c r="P56" s="200">
        <f>P46+P55</f>
        <v>0</v>
      </c>
    </row>
    <row r="57" spans="1:16" x14ac:dyDescent="0.35">
      <c r="A57" s="86" t="s">
        <v>63</v>
      </c>
      <c r="B57" s="87"/>
      <c r="C57" s="87"/>
      <c r="D57" s="87"/>
      <c r="E57" s="87"/>
      <c r="F57" s="87"/>
      <c r="G57" s="88"/>
      <c r="H57" s="201">
        <f>+H19+H56</f>
        <v>0</v>
      </c>
      <c r="I57" s="90"/>
      <c r="J57" s="201">
        <f>+J19+J56</f>
        <v>0</v>
      </c>
      <c r="K57" s="88"/>
      <c r="L57" s="201">
        <f>+L19+L56</f>
        <v>0</v>
      </c>
      <c r="M57" s="88"/>
      <c r="N57" s="201">
        <f>+N19+N56</f>
        <v>0</v>
      </c>
      <c r="O57" s="91"/>
      <c r="P57" s="201">
        <f>+P19+P56</f>
        <v>0</v>
      </c>
    </row>
    <row r="58" spans="1:16" x14ac:dyDescent="0.35">
      <c r="A58" s="206" t="s">
        <v>72</v>
      </c>
      <c r="B58" s="207"/>
      <c r="C58" s="207"/>
      <c r="D58" s="207"/>
      <c r="E58" s="207"/>
      <c r="F58" s="207"/>
      <c r="G58" s="205"/>
      <c r="H58" s="204">
        <f>H14-H57</f>
        <v>0</v>
      </c>
      <c r="I58" s="222"/>
      <c r="J58" s="204">
        <f>J14-J57</f>
        <v>0</v>
      </c>
      <c r="K58" s="223"/>
      <c r="L58" s="204">
        <f>L14-L57</f>
        <v>0</v>
      </c>
      <c r="M58" s="222"/>
      <c r="N58" s="204">
        <f>N14-N57</f>
        <v>0</v>
      </c>
      <c r="O58" s="223"/>
      <c r="P58" s="204">
        <f>P14-P57</f>
        <v>0</v>
      </c>
    </row>
    <row r="59" spans="1:16" x14ac:dyDescent="0.35">
      <c r="A59" s="139"/>
      <c r="B59" s="140"/>
      <c r="C59" s="140"/>
      <c r="D59" s="140"/>
      <c r="E59" s="140"/>
      <c r="F59" s="140"/>
      <c r="G59" s="141"/>
      <c r="H59" s="142"/>
      <c r="I59" s="143"/>
      <c r="J59" s="142"/>
      <c r="K59" s="143"/>
      <c r="L59" s="142"/>
      <c r="M59" s="143"/>
      <c r="N59" s="142"/>
      <c r="O59" s="143"/>
      <c r="P59" s="142"/>
    </row>
    <row r="60" spans="1:16" x14ac:dyDescent="0.35">
      <c r="A60" s="318" t="s">
        <v>108</v>
      </c>
      <c r="B60" s="319"/>
      <c r="C60" s="319"/>
      <c r="D60" s="319"/>
      <c r="E60" s="319"/>
      <c r="F60" s="319"/>
      <c r="G60" s="319"/>
      <c r="H60" s="319"/>
      <c r="I60" s="319"/>
      <c r="J60" s="319"/>
      <c r="K60" s="319"/>
      <c r="L60" s="319"/>
      <c r="M60" s="319"/>
      <c r="N60" s="319"/>
      <c r="O60" s="319"/>
      <c r="P60" s="319"/>
    </row>
    <row r="61" spans="1:16" x14ac:dyDescent="0.35">
      <c r="A61" s="135">
        <v>1</v>
      </c>
      <c r="B61" s="136" t="s">
        <v>111</v>
      </c>
      <c r="C61" s="137"/>
      <c r="D61" s="137"/>
      <c r="E61" s="137"/>
      <c r="F61" s="137"/>
      <c r="G61" s="136"/>
      <c r="H61" s="138"/>
      <c r="I61" s="138"/>
      <c r="J61" s="138"/>
      <c r="K61" s="138"/>
      <c r="L61" s="138"/>
      <c r="M61" s="138"/>
      <c r="N61" s="138"/>
      <c r="O61" s="138"/>
      <c r="P61" s="138"/>
    </row>
  </sheetData>
  <mergeCells count="2">
    <mergeCell ref="A60:P60"/>
    <mergeCell ref="A1:F1"/>
  </mergeCells>
  <dataValidations disablePrompts="1" count="1">
    <dataValidation allowBlank="1" showInputMessage="1" showErrorMessage="1" promptTitle="Hourly Workers" sqref="F46" xr:uid="{848076A7-6D2C-49B6-892B-74E5D9D54617}"/>
  </dataValidations>
  <printOptions horizontalCentered="1"/>
  <pageMargins left="0.5" right="0.5" top="0.5" bottom="0.5" header="0.25" footer="0.25"/>
  <pageSetup scale="58" orientation="portrait" r:id="rId1"/>
  <headerFooter>
    <oddHeader>&amp;C1x (General Fund)</oddHeader>
    <oddFooter>&amp;L&amp;"Calibri,Regular"&amp;F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3697-F994-41C2-A65A-F5906C50FB20}">
  <sheetPr codeName="Sheet6">
    <tabColor theme="7" tint="0.79998168889431442"/>
    <pageSetUpPr fitToPage="1"/>
  </sheetPr>
  <dimension ref="A1:R72"/>
  <sheetViews>
    <sheetView zoomScaleNormal="100" zoomScaleSheetLayoutView="100" workbookViewId="0">
      <selection sqref="A1:F1"/>
    </sheetView>
  </sheetViews>
  <sheetFormatPr defaultColWidth="9.08984375" defaultRowHeight="13" x14ac:dyDescent="0.3"/>
  <cols>
    <col min="1" max="1" width="5" style="51" customWidth="1"/>
    <col min="2" max="5" width="2.6328125" style="51" customWidth="1"/>
    <col min="6" max="6" width="55.08984375" style="51" customWidth="1"/>
    <col min="7" max="7" width="5.6328125" style="51" customWidth="1"/>
    <col min="8" max="8" width="14.81640625" style="51" customWidth="1"/>
    <col min="9" max="9" width="5.6328125" style="51" customWidth="1"/>
    <col min="10" max="10" width="14.81640625" style="51" customWidth="1"/>
    <col min="11" max="11" width="5.6328125" style="51" customWidth="1"/>
    <col min="12" max="12" width="14.81640625" style="51" customWidth="1"/>
    <col min="13" max="13" width="5.6328125" style="51" customWidth="1"/>
    <col min="14" max="14" width="14.81640625" style="51" customWidth="1"/>
    <col min="15" max="15" width="5.6328125" style="51" customWidth="1"/>
    <col min="16" max="16" width="14.81640625" style="51" customWidth="1"/>
    <col min="17" max="17" width="2.81640625" style="12" customWidth="1"/>
    <col min="18" max="18" width="53.36328125" style="51" bestFit="1" customWidth="1"/>
    <col min="19" max="16384" width="9.08984375" style="51"/>
  </cols>
  <sheetData>
    <row r="1" spans="1:18" ht="14.5" x14ac:dyDescent="0.35">
      <c r="A1" s="320" t="str">
        <f>'Rollup-All Funds'!A1</f>
        <v>[Enter Center Name here]</v>
      </c>
      <c r="B1" s="321"/>
      <c r="C1" s="321"/>
      <c r="D1" s="321"/>
      <c r="E1" s="321"/>
      <c r="F1" s="321"/>
      <c r="G1" s="10" t="s">
        <v>26</v>
      </c>
      <c r="H1" s="11"/>
      <c r="I1" s="10" t="s">
        <v>27</v>
      </c>
      <c r="J1" s="11"/>
      <c r="K1" s="10" t="s">
        <v>28</v>
      </c>
      <c r="L1" s="11"/>
      <c r="M1" s="10" t="s">
        <v>29</v>
      </c>
      <c r="N1" s="11"/>
      <c r="O1" s="10" t="s">
        <v>30</v>
      </c>
      <c r="P1" s="11"/>
    </row>
    <row r="2" spans="1:18" ht="14.5" x14ac:dyDescent="0.35">
      <c r="A2" s="13" t="str">
        <f>'Rollup-All Funds'!A2</f>
        <v>FIVE-YEAR FINANCIAL PLAN - ESTIMATED REVENUES and EXPENSES</v>
      </c>
      <c r="B2" s="14"/>
      <c r="C2" s="14"/>
      <c r="D2" s="14"/>
      <c r="E2" s="14"/>
      <c r="F2" s="14"/>
      <c r="G2" s="195">
        <f>'Rollup-All Funds'!G2</f>
        <v>0</v>
      </c>
      <c r="H2" s="115" t="s">
        <v>151</v>
      </c>
      <c r="I2" s="116" t="str">
        <f>'Rollup-All Funds'!I2</f>
        <v>Projection</v>
      </c>
      <c r="J2" s="115"/>
      <c r="K2" s="116" t="str">
        <f>'Rollup-All Funds'!K2</f>
        <v>Projection</v>
      </c>
      <c r="L2" s="115"/>
      <c r="M2" s="116" t="str">
        <f>'Rollup-All Funds'!M2</f>
        <v>Projection</v>
      </c>
      <c r="N2" s="115"/>
      <c r="O2" s="116" t="str">
        <f>'Rollup-All Funds'!O2</f>
        <v>Projection</v>
      </c>
      <c r="P2" s="115"/>
    </row>
    <row r="3" spans="1:18" ht="14.5" x14ac:dyDescent="0.35">
      <c r="A3" s="18" t="s">
        <v>32</v>
      </c>
      <c r="B3" s="19"/>
      <c r="C3" s="19"/>
      <c r="D3" s="19"/>
      <c r="E3" s="19"/>
      <c r="F3" s="19"/>
      <c r="G3" s="20"/>
      <c r="H3" s="21"/>
      <c r="I3" s="22"/>
      <c r="J3" s="22"/>
      <c r="K3" s="23"/>
      <c r="L3" s="21"/>
      <c r="M3" s="23"/>
      <c r="N3" s="21"/>
      <c r="O3" s="23"/>
      <c r="P3" s="21"/>
      <c r="R3" s="45"/>
    </row>
    <row r="4" spans="1:18" ht="14.5" x14ac:dyDescent="0.35">
      <c r="A4" s="24"/>
      <c r="B4" s="25" t="s">
        <v>33</v>
      </c>
      <c r="C4" s="14"/>
      <c r="D4" s="14"/>
      <c r="E4" s="14"/>
      <c r="F4" s="14"/>
      <c r="G4" s="24"/>
      <c r="H4" s="26"/>
      <c r="I4" s="27"/>
      <c r="J4" s="27"/>
      <c r="K4" s="28"/>
      <c r="L4" s="26"/>
      <c r="M4" s="28"/>
      <c r="N4" s="26"/>
      <c r="O4" s="28"/>
      <c r="P4" s="26"/>
      <c r="R4" s="215" t="s">
        <v>165</v>
      </c>
    </row>
    <row r="5" spans="1:18" ht="14.5" x14ac:dyDescent="0.35">
      <c r="A5" s="24"/>
      <c r="B5" s="14"/>
      <c r="C5" s="14" t="s">
        <v>97</v>
      </c>
      <c r="D5" s="14"/>
      <c r="E5" s="14"/>
      <c r="F5" s="14"/>
      <c r="G5" s="29"/>
      <c r="H5" s="30"/>
      <c r="I5" s="31"/>
      <c r="J5" s="30"/>
      <c r="K5" s="32"/>
      <c r="L5" s="30"/>
      <c r="M5" s="32"/>
      <c r="N5" s="30"/>
      <c r="O5" s="32"/>
      <c r="P5" s="30"/>
      <c r="R5" s="216" t="s">
        <v>176</v>
      </c>
    </row>
    <row r="6" spans="1:18" ht="14.5" x14ac:dyDescent="0.35">
      <c r="A6" s="24"/>
      <c r="B6" s="14"/>
      <c r="C6" s="14"/>
      <c r="D6" s="33" t="s">
        <v>34</v>
      </c>
      <c r="E6" s="14"/>
      <c r="F6" s="14"/>
      <c r="G6" s="29"/>
      <c r="H6" s="130"/>
      <c r="I6" s="35"/>
      <c r="J6" s="130"/>
      <c r="K6" s="36"/>
      <c r="L6" s="130"/>
      <c r="M6" s="36"/>
      <c r="N6" s="130"/>
      <c r="O6" s="36"/>
      <c r="P6" s="130"/>
      <c r="R6" s="203" t="s">
        <v>175</v>
      </c>
    </row>
    <row r="7" spans="1:18" ht="14.5" x14ac:dyDescent="0.35">
      <c r="A7" s="24"/>
      <c r="B7" s="14"/>
      <c r="C7" s="14"/>
      <c r="D7" s="33" t="s">
        <v>35</v>
      </c>
      <c r="E7" s="14"/>
      <c r="F7" s="14"/>
      <c r="G7" s="29"/>
      <c r="H7" s="130"/>
      <c r="I7" s="35"/>
      <c r="J7" s="130"/>
      <c r="K7" s="36"/>
      <c r="L7" s="130"/>
      <c r="M7" s="36"/>
      <c r="N7" s="130"/>
      <c r="O7" s="36"/>
      <c r="P7" s="130"/>
    </row>
    <row r="8" spans="1:18" ht="14.5" x14ac:dyDescent="0.35">
      <c r="A8" s="24"/>
      <c r="B8" s="14"/>
      <c r="C8" s="14" t="s">
        <v>36</v>
      </c>
      <c r="D8" s="33"/>
      <c r="E8" s="14"/>
      <c r="F8" s="14"/>
      <c r="G8" s="29"/>
      <c r="H8" s="220"/>
      <c r="I8" s="35"/>
      <c r="J8" s="217">
        <f>H68</f>
        <v>0</v>
      </c>
      <c r="K8" s="221"/>
      <c r="L8" s="217">
        <f>J68</f>
        <v>0</v>
      </c>
      <c r="M8" s="221"/>
      <c r="N8" s="217">
        <f>L68</f>
        <v>0</v>
      </c>
      <c r="O8" s="221"/>
      <c r="P8" s="217">
        <f>N68</f>
        <v>0</v>
      </c>
    </row>
    <row r="9" spans="1:18" ht="14.5" x14ac:dyDescent="0.35">
      <c r="A9" s="37"/>
      <c r="B9" s="38" t="s">
        <v>37</v>
      </c>
      <c r="C9" s="38"/>
      <c r="D9" s="39"/>
      <c r="E9" s="39"/>
      <c r="F9" s="39"/>
      <c r="G9" s="37"/>
      <c r="H9" s="197">
        <f>SUM(H5:H8)</f>
        <v>0</v>
      </c>
      <c r="I9" s="41"/>
      <c r="J9" s="200">
        <f>SUM(J5:J8)</f>
        <v>0</v>
      </c>
      <c r="K9" s="208"/>
      <c r="L9" s="200">
        <f>SUM(L5:L8)</f>
        <v>0</v>
      </c>
      <c r="M9" s="208"/>
      <c r="N9" s="200">
        <f>SUM(N5:N8)</f>
        <v>0</v>
      </c>
      <c r="O9" s="208"/>
      <c r="P9" s="200">
        <f>SUM(P5:P8)</f>
        <v>0</v>
      </c>
    </row>
    <row r="10" spans="1:18" ht="14.5" x14ac:dyDescent="0.35">
      <c r="A10" s="24"/>
      <c r="B10" s="25" t="s">
        <v>38</v>
      </c>
      <c r="C10" s="43"/>
      <c r="D10" s="43"/>
      <c r="E10" s="43"/>
      <c r="F10" s="43"/>
      <c r="G10" s="24"/>
      <c r="H10" s="44"/>
      <c r="I10" s="14"/>
      <c r="J10" s="14"/>
      <c r="K10" s="24"/>
      <c r="L10" s="76"/>
      <c r="M10" s="24"/>
      <c r="N10" s="76"/>
      <c r="O10" s="24"/>
      <c r="P10" s="76"/>
    </row>
    <row r="11" spans="1:18" ht="14.5" x14ac:dyDescent="0.35">
      <c r="A11" s="24"/>
      <c r="B11" s="14"/>
      <c r="C11" s="14" t="s">
        <v>98</v>
      </c>
      <c r="D11" s="14"/>
      <c r="E11" s="14"/>
      <c r="F11" s="14"/>
      <c r="G11" s="29"/>
      <c r="H11" s="30"/>
      <c r="I11" s="29"/>
      <c r="J11" s="30"/>
      <c r="K11" s="29"/>
      <c r="L11" s="30"/>
      <c r="M11" s="29"/>
      <c r="N11" s="30"/>
      <c r="O11" s="29"/>
      <c r="P11" s="30"/>
    </row>
    <row r="12" spans="1:18" ht="14.5" x14ac:dyDescent="0.35">
      <c r="A12" s="24"/>
      <c r="B12" s="14"/>
      <c r="C12" s="45"/>
      <c r="D12" s="33" t="s">
        <v>39</v>
      </c>
      <c r="E12" s="14"/>
      <c r="F12" s="14"/>
      <c r="G12" s="29"/>
      <c r="H12" s="34">
        <v>0</v>
      </c>
      <c r="I12" s="35"/>
      <c r="J12" s="34">
        <v>0</v>
      </c>
      <c r="K12" s="36"/>
      <c r="L12" s="34">
        <v>0</v>
      </c>
      <c r="M12" s="36"/>
      <c r="N12" s="34">
        <v>0</v>
      </c>
      <c r="O12" s="36"/>
      <c r="P12" s="34">
        <v>0</v>
      </c>
    </row>
    <row r="13" spans="1:18" ht="14.5" x14ac:dyDescent="0.35">
      <c r="A13" s="24"/>
      <c r="B13" s="14"/>
      <c r="C13" s="45"/>
      <c r="D13" s="33" t="s">
        <v>84</v>
      </c>
      <c r="E13" s="14"/>
      <c r="F13" s="14"/>
      <c r="G13" s="29"/>
      <c r="H13" s="130"/>
      <c r="I13" s="35"/>
      <c r="J13" s="130"/>
      <c r="K13" s="36"/>
      <c r="L13" s="130"/>
      <c r="M13" s="36"/>
      <c r="N13" s="130"/>
      <c r="O13" s="36"/>
      <c r="P13" s="130"/>
    </row>
    <row r="14" spans="1:18" ht="14.5" x14ac:dyDescent="0.35">
      <c r="A14" s="24"/>
      <c r="B14" s="14"/>
      <c r="C14" s="45"/>
      <c r="D14" s="33" t="s">
        <v>40</v>
      </c>
      <c r="E14" s="14"/>
      <c r="F14" s="14"/>
      <c r="G14" s="29"/>
      <c r="H14" s="128"/>
      <c r="I14" s="35"/>
      <c r="J14" s="128"/>
      <c r="K14" s="36"/>
      <c r="L14" s="128"/>
      <c r="M14" s="36"/>
      <c r="N14" s="128"/>
      <c r="O14" s="36"/>
      <c r="P14" s="128"/>
    </row>
    <row r="15" spans="1:18" ht="16.5" x14ac:dyDescent="0.35">
      <c r="A15" s="24"/>
      <c r="B15" s="14"/>
      <c r="C15" s="14" t="s">
        <v>107</v>
      </c>
      <c r="D15" s="14"/>
      <c r="E15" s="14"/>
      <c r="F15" s="14"/>
      <c r="G15" s="29"/>
      <c r="H15" s="128"/>
      <c r="I15" s="35"/>
      <c r="J15" s="128"/>
      <c r="K15" s="36"/>
      <c r="L15" s="128"/>
      <c r="M15" s="36"/>
      <c r="N15" s="128"/>
      <c r="O15" s="36"/>
      <c r="P15" s="128"/>
    </row>
    <row r="16" spans="1:18" ht="14.5" x14ac:dyDescent="0.35">
      <c r="A16" s="24"/>
      <c r="B16" s="14"/>
      <c r="C16" s="14" t="s">
        <v>101</v>
      </c>
      <c r="D16" s="14"/>
      <c r="E16" s="14"/>
      <c r="F16" s="14"/>
      <c r="G16" s="29"/>
      <c r="H16" s="130"/>
      <c r="I16" s="35"/>
      <c r="J16" s="130"/>
      <c r="K16" s="36"/>
      <c r="L16" s="130"/>
      <c r="M16" s="36"/>
      <c r="N16" s="130"/>
      <c r="O16" s="36"/>
      <c r="P16" s="130"/>
    </row>
    <row r="17" spans="1:16" ht="14.5" x14ac:dyDescent="0.35">
      <c r="A17" s="46"/>
      <c r="B17" s="47" t="s">
        <v>41</v>
      </c>
      <c r="C17" s="47"/>
      <c r="D17" s="48"/>
      <c r="E17" s="48"/>
      <c r="F17" s="48"/>
      <c r="G17" s="46"/>
      <c r="H17" s="209">
        <f>SUM(H11:H16)</f>
        <v>0</v>
      </c>
      <c r="I17" s="210"/>
      <c r="J17" s="209">
        <f>SUM(J11:J16)</f>
        <v>0</v>
      </c>
      <c r="K17" s="211"/>
      <c r="L17" s="209">
        <f>SUM(L11:L16)</f>
        <v>0</v>
      </c>
      <c r="M17" s="211"/>
      <c r="N17" s="209">
        <f>SUM(N11:N16)</f>
        <v>0</v>
      </c>
      <c r="O17" s="211"/>
      <c r="P17" s="209">
        <f>SUM(P11:P16)</f>
        <v>0</v>
      </c>
    </row>
    <row r="18" spans="1:16" ht="14.5" x14ac:dyDescent="0.3">
      <c r="A18" s="52" t="s">
        <v>42</v>
      </c>
      <c r="B18" s="53"/>
      <c r="C18" s="53"/>
      <c r="D18" s="53"/>
      <c r="E18" s="53"/>
      <c r="F18" s="53"/>
      <c r="G18" s="52"/>
      <c r="H18" s="212">
        <f>H9+H17</f>
        <v>0</v>
      </c>
      <c r="I18" s="213"/>
      <c r="J18" s="212">
        <f>J9+J17</f>
        <v>0</v>
      </c>
      <c r="K18" s="214"/>
      <c r="L18" s="212">
        <f>L9+L17</f>
        <v>0</v>
      </c>
      <c r="M18" s="214"/>
      <c r="N18" s="212">
        <f>N9+N17</f>
        <v>0</v>
      </c>
      <c r="O18" s="214"/>
      <c r="P18" s="212">
        <f>P9+P17</f>
        <v>0</v>
      </c>
    </row>
    <row r="19" spans="1:16" ht="14.5" x14ac:dyDescent="0.35">
      <c r="A19" s="18" t="s">
        <v>43</v>
      </c>
      <c r="B19" s="19"/>
      <c r="C19" s="19"/>
      <c r="D19" s="19"/>
      <c r="E19" s="19"/>
      <c r="F19" s="19"/>
      <c r="G19" s="20"/>
      <c r="H19" s="58"/>
      <c r="I19" s="59"/>
      <c r="J19" s="59"/>
      <c r="K19" s="60"/>
      <c r="L19" s="58"/>
      <c r="M19" s="60"/>
      <c r="N19" s="58"/>
      <c r="O19" s="60"/>
      <c r="P19" s="58"/>
    </row>
    <row r="20" spans="1:16" ht="14.5" x14ac:dyDescent="0.35">
      <c r="A20" s="24"/>
      <c r="B20" s="25" t="s">
        <v>44</v>
      </c>
      <c r="C20" s="14"/>
      <c r="D20" s="14"/>
      <c r="E20" s="14"/>
      <c r="F20" s="14"/>
      <c r="G20" s="24"/>
      <c r="H20" s="61"/>
      <c r="I20" s="57"/>
      <c r="J20" s="57"/>
      <c r="K20" s="62"/>
      <c r="L20" s="61"/>
      <c r="M20" s="62"/>
      <c r="N20" s="61"/>
      <c r="O20" s="62"/>
      <c r="P20" s="61"/>
    </row>
    <row r="21" spans="1:16" ht="14.5" x14ac:dyDescent="0.35">
      <c r="A21" s="24"/>
      <c r="B21" s="14"/>
      <c r="C21" s="14" t="s">
        <v>102</v>
      </c>
      <c r="D21" s="14"/>
      <c r="E21" s="14"/>
      <c r="F21" s="14"/>
      <c r="G21" s="24"/>
      <c r="H21" s="130"/>
      <c r="I21" s="57"/>
      <c r="J21" s="130"/>
      <c r="K21" s="62"/>
      <c r="L21" s="130"/>
      <c r="M21" s="62"/>
      <c r="N21" s="130"/>
      <c r="O21" s="62"/>
      <c r="P21" s="130"/>
    </row>
    <row r="22" spans="1:16" ht="14.5" x14ac:dyDescent="0.35">
      <c r="A22" s="24"/>
      <c r="B22" s="14"/>
      <c r="C22" s="14" t="s">
        <v>103</v>
      </c>
      <c r="D22" s="14"/>
      <c r="E22" s="14"/>
      <c r="F22" s="14"/>
      <c r="G22" s="24"/>
      <c r="H22" s="130"/>
      <c r="I22" s="57"/>
      <c r="J22" s="130"/>
      <c r="K22" s="62"/>
      <c r="L22" s="130"/>
      <c r="M22" s="62"/>
      <c r="N22" s="130"/>
      <c r="O22" s="62"/>
      <c r="P22" s="130"/>
    </row>
    <row r="23" spans="1:16" ht="14.5" x14ac:dyDescent="0.35">
      <c r="A23" s="37"/>
      <c r="B23" s="38" t="s">
        <v>45</v>
      </c>
      <c r="C23" s="38"/>
      <c r="D23" s="39"/>
      <c r="E23" s="39"/>
      <c r="F23" s="39"/>
      <c r="G23" s="37"/>
      <c r="H23" s="200">
        <f>SUM(H21:H22)</f>
        <v>0</v>
      </c>
      <c r="I23" s="63"/>
      <c r="J23" s="198">
        <f>SUM(J21:J22)</f>
        <v>0</v>
      </c>
      <c r="K23" s="64"/>
      <c r="L23" s="198">
        <f>SUM(L21:L22)</f>
        <v>0</v>
      </c>
      <c r="M23" s="64"/>
      <c r="N23" s="198">
        <f>SUM(N21:N22)</f>
        <v>0</v>
      </c>
      <c r="O23" s="64"/>
      <c r="P23" s="198">
        <f>SUM(P21:P22)</f>
        <v>0</v>
      </c>
    </row>
    <row r="24" spans="1:16" ht="14.5" x14ac:dyDescent="0.35">
      <c r="A24" s="65"/>
      <c r="B24" s="25" t="s">
        <v>46</v>
      </c>
      <c r="C24" s="43"/>
      <c r="D24" s="43"/>
      <c r="E24" s="43"/>
      <c r="F24" s="43"/>
      <c r="G24" s="24"/>
      <c r="H24" s="61"/>
      <c r="I24" s="57"/>
      <c r="J24" s="57"/>
      <c r="K24" s="62"/>
      <c r="L24" s="61"/>
      <c r="M24" s="62"/>
      <c r="N24" s="61"/>
      <c r="O24" s="62"/>
      <c r="P24" s="61"/>
    </row>
    <row r="25" spans="1:16" ht="14.5" x14ac:dyDescent="0.35">
      <c r="A25" s="24"/>
      <c r="B25" s="14"/>
      <c r="C25" s="14" t="s">
        <v>166</v>
      </c>
      <c r="D25" s="14"/>
      <c r="E25" s="14"/>
      <c r="F25" s="14"/>
      <c r="G25" s="66" t="s">
        <v>47</v>
      </c>
      <c r="H25" s="67" t="s">
        <v>48</v>
      </c>
      <c r="I25" s="66" t="s">
        <v>47</v>
      </c>
      <c r="J25" s="67" t="s">
        <v>48</v>
      </c>
      <c r="K25" s="66" t="s">
        <v>47</v>
      </c>
      <c r="L25" s="67" t="s">
        <v>48</v>
      </c>
      <c r="M25" s="66" t="s">
        <v>47</v>
      </c>
      <c r="N25" s="67" t="s">
        <v>48</v>
      </c>
      <c r="O25" s="66" t="s">
        <v>47</v>
      </c>
      <c r="P25" s="67" t="s">
        <v>48</v>
      </c>
    </row>
    <row r="26" spans="1:16" ht="14.5" x14ac:dyDescent="0.35">
      <c r="A26" s="24"/>
      <c r="B26" s="14"/>
      <c r="C26" s="14"/>
      <c r="D26" s="9" t="s">
        <v>85</v>
      </c>
      <c r="E26" s="9"/>
      <c r="F26" s="9"/>
      <c r="G26" s="224"/>
      <c r="H26" s="225"/>
      <c r="I26" s="224"/>
      <c r="J26" s="225"/>
      <c r="K26" s="224"/>
      <c r="L26" s="225"/>
      <c r="M26" s="224"/>
      <c r="N26" s="225"/>
      <c r="O26" s="224"/>
      <c r="P26" s="225"/>
    </row>
    <row r="27" spans="1:16" ht="14.5" x14ac:dyDescent="0.35">
      <c r="A27" s="24"/>
      <c r="B27" s="14"/>
      <c r="C27" s="14"/>
      <c r="D27" s="14"/>
      <c r="E27" s="33" t="s">
        <v>86</v>
      </c>
      <c r="F27" s="14"/>
      <c r="G27" s="181"/>
      <c r="H27" s="179"/>
      <c r="I27" s="181"/>
      <c r="J27" s="196">
        <f>ROUND(H27*(1+'Rate Tables'!$M$8),0)</f>
        <v>0</v>
      </c>
      <c r="K27" s="181"/>
      <c r="L27" s="196">
        <f>ROUND(J27*(1+'Rate Tables'!$M$8),0)</f>
        <v>0</v>
      </c>
      <c r="M27" s="181"/>
      <c r="N27" s="196">
        <f>ROUND(L27*(1+'Rate Tables'!$M$8),0)</f>
        <v>0</v>
      </c>
      <c r="O27" s="181"/>
      <c r="P27" s="196">
        <f>ROUND(N27*(1+'Rate Tables'!$M$8),0)</f>
        <v>0</v>
      </c>
    </row>
    <row r="28" spans="1:16" ht="14.5" x14ac:dyDescent="0.35">
      <c r="A28" s="24"/>
      <c r="B28" s="14"/>
      <c r="C28" s="14"/>
      <c r="D28" s="14"/>
      <c r="E28" s="33" t="s">
        <v>86</v>
      </c>
      <c r="F28" s="14"/>
      <c r="G28" s="181"/>
      <c r="H28" s="179"/>
      <c r="I28" s="181"/>
      <c r="J28" s="196">
        <f>ROUND(H28*(1+'Rate Tables'!$M$8),0)</f>
        <v>0</v>
      </c>
      <c r="K28" s="181"/>
      <c r="L28" s="196">
        <f>ROUND(J28*(1+'Rate Tables'!$M$8),0)</f>
        <v>0</v>
      </c>
      <c r="M28" s="181"/>
      <c r="N28" s="196">
        <f>ROUND(L28*(1+'Rate Tables'!$M$8),0)</f>
        <v>0</v>
      </c>
      <c r="O28" s="181"/>
      <c r="P28" s="196">
        <f>ROUND(N28*(1+'Rate Tables'!$M$8),0)</f>
        <v>0</v>
      </c>
    </row>
    <row r="29" spans="1:16" ht="14.5" x14ac:dyDescent="0.35">
      <c r="A29" s="24"/>
      <c r="B29" s="14"/>
      <c r="C29" s="14"/>
      <c r="D29" s="14" t="s">
        <v>49</v>
      </c>
      <c r="E29" s="45"/>
      <c r="F29" s="45"/>
      <c r="G29" s="68"/>
      <c r="H29" s="202">
        <f>ROUND('Rate Tables'!C7*SUM(H27:H28),0)</f>
        <v>0</v>
      </c>
      <c r="I29" s="68"/>
      <c r="J29" s="202">
        <f>ROUND('Rate Tables'!D7*SUM(J27:J28),0)</f>
        <v>0</v>
      </c>
      <c r="K29" s="68"/>
      <c r="L29" s="202">
        <f>ROUND('Rate Tables'!E7*SUM(L27:L28),0)</f>
        <v>0</v>
      </c>
      <c r="M29" s="68"/>
      <c r="N29" s="202">
        <f>ROUND('Rate Tables'!F7*SUM(N27:N28),0)</f>
        <v>0</v>
      </c>
      <c r="O29" s="68"/>
      <c r="P29" s="202">
        <f>ROUND('Rate Tables'!G7*SUM(P27:P28),0)</f>
        <v>0</v>
      </c>
    </row>
    <row r="30" spans="1:16" ht="14.5" x14ac:dyDescent="0.35">
      <c r="A30" s="24"/>
      <c r="B30" s="14"/>
      <c r="C30" s="14"/>
      <c r="D30" s="226"/>
      <c r="E30" s="227"/>
      <c r="F30" s="241" t="s">
        <v>161</v>
      </c>
      <c r="G30" s="242"/>
      <c r="H30" s="243">
        <f>SUM(H27:H29)</f>
        <v>0</v>
      </c>
      <c r="I30" s="242"/>
      <c r="J30" s="243">
        <f>SUM(J27:J29)</f>
        <v>0</v>
      </c>
      <c r="K30" s="242"/>
      <c r="L30" s="243">
        <f>SUM(L27:L29)</f>
        <v>0</v>
      </c>
      <c r="M30" s="242"/>
      <c r="N30" s="243">
        <f>SUM(N27:N29)</f>
        <v>0</v>
      </c>
      <c r="O30" s="242"/>
      <c r="P30" s="243">
        <f>SUM(P27:P29)</f>
        <v>0</v>
      </c>
    </row>
    <row r="31" spans="1:16" ht="14.5" x14ac:dyDescent="0.35">
      <c r="A31" s="24"/>
      <c r="B31" s="14"/>
      <c r="C31" s="14"/>
      <c r="D31" s="9" t="s">
        <v>157</v>
      </c>
      <c r="E31" s="229"/>
      <c r="F31" s="229"/>
      <c r="G31" s="224"/>
      <c r="H31" s="230"/>
      <c r="I31" s="224"/>
      <c r="J31" s="230"/>
      <c r="K31" s="224"/>
      <c r="L31" s="230"/>
      <c r="M31" s="224"/>
      <c r="N31" s="230"/>
      <c r="O31" s="224"/>
      <c r="P31" s="230"/>
    </row>
    <row r="32" spans="1:16" ht="14.5" x14ac:dyDescent="0.35">
      <c r="A32" s="24"/>
      <c r="B32" s="14"/>
      <c r="C32" s="14"/>
      <c r="D32" s="14"/>
      <c r="E32" s="33" t="s">
        <v>158</v>
      </c>
      <c r="F32" s="14"/>
      <c r="G32" s="181"/>
      <c r="H32" s="179"/>
      <c r="I32" s="181"/>
      <c r="J32" s="196">
        <f>ROUND(H32*(1+'Rate Tables'!$M$11),0)</f>
        <v>0</v>
      </c>
      <c r="K32" s="181"/>
      <c r="L32" s="196">
        <f>ROUND(J32*(1+'Rate Tables'!$M$11),0)</f>
        <v>0</v>
      </c>
      <c r="M32" s="181"/>
      <c r="N32" s="196">
        <f>ROUND(L32*(1+'Rate Tables'!$M$11),0)</f>
        <v>0</v>
      </c>
      <c r="O32" s="181"/>
      <c r="P32" s="196">
        <f>ROUND(N32*(1+'Rate Tables'!$M$11),0)</f>
        <v>0</v>
      </c>
    </row>
    <row r="33" spans="1:16" ht="14.5" x14ac:dyDescent="0.35">
      <c r="A33" s="24"/>
      <c r="B33" s="14"/>
      <c r="C33" s="14"/>
      <c r="D33" s="14"/>
      <c r="E33" s="33" t="s">
        <v>158</v>
      </c>
      <c r="F33" s="14"/>
      <c r="G33" s="181"/>
      <c r="H33" s="179"/>
      <c r="I33" s="181"/>
      <c r="J33" s="196">
        <f>ROUND(H33*(1+'Rate Tables'!$M$11),0)</f>
        <v>0</v>
      </c>
      <c r="K33" s="181"/>
      <c r="L33" s="196">
        <f>ROUND(J33*(1+'Rate Tables'!$M$11),0)</f>
        <v>0</v>
      </c>
      <c r="M33" s="181"/>
      <c r="N33" s="196">
        <f>ROUND(L33*(1+'Rate Tables'!$M$11),0)</f>
        <v>0</v>
      </c>
      <c r="O33" s="181"/>
      <c r="P33" s="196">
        <f>ROUND(N33*(1+'Rate Tables'!$M$11),0)</f>
        <v>0</v>
      </c>
    </row>
    <row r="34" spans="1:16" ht="14.5" x14ac:dyDescent="0.35">
      <c r="A34" s="24"/>
      <c r="B34" s="14"/>
      <c r="C34" s="14"/>
      <c r="D34" s="14"/>
      <c r="E34" s="33" t="s">
        <v>158</v>
      </c>
      <c r="F34" s="14"/>
      <c r="G34" s="181"/>
      <c r="H34" s="179"/>
      <c r="I34" s="181"/>
      <c r="J34" s="196">
        <f>ROUND(H34*(1+'Rate Tables'!$M$11),0)</f>
        <v>0</v>
      </c>
      <c r="K34" s="181"/>
      <c r="L34" s="196">
        <f>ROUND(J34*(1+'Rate Tables'!$M$11),0)</f>
        <v>0</v>
      </c>
      <c r="M34" s="181"/>
      <c r="N34" s="196">
        <f>ROUND(L34*(1+'Rate Tables'!$M$11),0)</f>
        <v>0</v>
      </c>
      <c r="O34" s="181"/>
      <c r="P34" s="196">
        <f>ROUND(N34*(1+'Rate Tables'!$M$11),0)</f>
        <v>0</v>
      </c>
    </row>
    <row r="35" spans="1:16" ht="14.5" x14ac:dyDescent="0.35">
      <c r="A35" s="24"/>
      <c r="B35" s="14"/>
      <c r="C35" s="14"/>
      <c r="D35" s="14"/>
      <c r="E35" s="33" t="s">
        <v>158</v>
      </c>
      <c r="F35" s="14"/>
      <c r="G35" s="181"/>
      <c r="H35" s="179"/>
      <c r="I35" s="181"/>
      <c r="J35" s="196">
        <f>ROUND(H35*(1+'Rate Tables'!$M$11),0)</f>
        <v>0</v>
      </c>
      <c r="K35" s="181"/>
      <c r="L35" s="196">
        <f>ROUND(J35*(1+'Rate Tables'!$M$11),0)</f>
        <v>0</v>
      </c>
      <c r="M35" s="181"/>
      <c r="N35" s="196">
        <f>ROUND(L35*(1+'Rate Tables'!$M$11),0)</f>
        <v>0</v>
      </c>
      <c r="O35" s="181"/>
      <c r="P35" s="196">
        <f>ROUND(N35*(1+'Rate Tables'!$M$11),0)</f>
        <v>0</v>
      </c>
    </row>
    <row r="36" spans="1:16" ht="14.5" x14ac:dyDescent="0.35">
      <c r="A36" s="24"/>
      <c r="B36" s="14"/>
      <c r="C36" s="14"/>
      <c r="D36" s="14" t="s">
        <v>159</v>
      </c>
      <c r="E36" s="45"/>
      <c r="F36" s="45"/>
      <c r="G36" s="68"/>
      <c r="H36" s="202">
        <f>ROUND('Rate Tables'!C15*SUM(H32:H33),0)</f>
        <v>0</v>
      </c>
      <c r="I36" s="68"/>
      <c r="J36" s="202">
        <f>ROUND('Rate Tables'!D15*SUM(J32:J33),0)</f>
        <v>0</v>
      </c>
      <c r="K36" s="68"/>
      <c r="L36" s="202">
        <f>ROUND('Rate Tables'!E15*SUM(L32:L33),0)</f>
        <v>0</v>
      </c>
      <c r="M36" s="68"/>
      <c r="N36" s="202">
        <f>ROUND('Rate Tables'!F15*SUM(N32:N33),0)</f>
        <v>0</v>
      </c>
      <c r="O36" s="68"/>
      <c r="P36" s="202">
        <f>ROUND('Rate Tables'!G15*SUM(P32:P33),0)</f>
        <v>0</v>
      </c>
    </row>
    <row r="37" spans="1:16" ht="14.5" x14ac:dyDescent="0.35">
      <c r="A37" s="24"/>
      <c r="B37" s="14"/>
      <c r="C37" s="14"/>
      <c r="D37" s="226"/>
      <c r="E37" s="227"/>
      <c r="F37" s="241" t="s">
        <v>160</v>
      </c>
      <c r="G37" s="242"/>
      <c r="H37" s="244">
        <f>SUM(H32:H36)</f>
        <v>0</v>
      </c>
      <c r="I37" s="242"/>
      <c r="J37" s="244">
        <f>SUM(J32:J36)</f>
        <v>0</v>
      </c>
      <c r="K37" s="242"/>
      <c r="L37" s="244">
        <f>SUM(L32:L36)</f>
        <v>0</v>
      </c>
      <c r="M37" s="242"/>
      <c r="N37" s="244">
        <f>SUM(N32:N36)</f>
        <v>0</v>
      </c>
      <c r="O37" s="242"/>
      <c r="P37" s="244">
        <f>SUM(P32:P36)</f>
        <v>0</v>
      </c>
    </row>
    <row r="38" spans="1:16" ht="14.5" x14ac:dyDescent="0.35">
      <c r="A38" s="24"/>
      <c r="B38" s="14"/>
      <c r="C38" s="14"/>
      <c r="D38" s="9" t="s">
        <v>87</v>
      </c>
      <c r="E38" s="229"/>
      <c r="F38" s="229"/>
      <c r="G38" s="224"/>
      <c r="H38" s="230"/>
      <c r="I38" s="224"/>
      <c r="J38" s="230"/>
      <c r="K38" s="224"/>
      <c r="L38" s="230"/>
      <c r="M38" s="224"/>
      <c r="N38" s="230"/>
      <c r="O38" s="224"/>
      <c r="P38" s="230"/>
    </row>
    <row r="39" spans="1:16" ht="14.5" x14ac:dyDescent="0.35">
      <c r="A39" s="24"/>
      <c r="B39" s="14"/>
      <c r="C39" s="14"/>
      <c r="D39" s="14"/>
      <c r="E39" s="33" t="s">
        <v>88</v>
      </c>
      <c r="F39" s="45"/>
      <c r="G39" s="181"/>
      <c r="H39" s="179"/>
      <c r="I39" s="181"/>
      <c r="J39" s="196">
        <f>ROUND(H39*(1+'Rate Tables'!$M$10),0)</f>
        <v>0</v>
      </c>
      <c r="K39" s="181"/>
      <c r="L39" s="196">
        <f>ROUND(J39*(1+'Rate Tables'!$M$10),0)</f>
        <v>0</v>
      </c>
      <c r="M39" s="181"/>
      <c r="N39" s="196">
        <f>ROUND(L39*(1+'Rate Tables'!$M$10),0)</f>
        <v>0</v>
      </c>
      <c r="O39" s="181"/>
      <c r="P39" s="196">
        <f>ROUND(N39*(1+'Rate Tables'!$M$10),0)</f>
        <v>0</v>
      </c>
    </row>
    <row r="40" spans="1:16" ht="14.5" x14ac:dyDescent="0.35">
      <c r="A40" s="24"/>
      <c r="B40" s="14"/>
      <c r="C40" s="14"/>
      <c r="D40" s="14"/>
      <c r="E40" s="33" t="s">
        <v>88</v>
      </c>
      <c r="F40" s="45"/>
      <c r="G40" s="181"/>
      <c r="H40" s="179"/>
      <c r="I40" s="181"/>
      <c r="J40" s="196">
        <f>ROUND(H40*(1+'Rate Tables'!$M$10),0)</f>
        <v>0</v>
      </c>
      <c r="K40" s="181"/>
      <c r="L40" s="196">
        <f>ROUND(J40*(1+'Rate Tables'!$M$10),0)</f>
        <v>0</v>
      </c>
      <c r="M40" s="181"/>
      <c r="N40" s="196">
        <f>ROUND(L40*(1+'Rate Tables'!$M$10),0)</f>
        <v>0</v>
      </c>
      <c r="O40" s="181"/>
      <c r="P40" s="196">
        <f>ROUND(N40*(1+'Rate Tables'!$M$10),0)</f>
        <v>0</v>
      </c>
    </row>
    <row r="41" spans="1:16" ht="14.5" x14ac:dyDescent="0.35">
      <c r="A41" s="24"/>
      <c r="B41" s="14"/>
      <c r="C41" s="14"/>
      <c r="D41" s="14" t="s">
        <v>50</v>
      </c>
      <c r="E41" s="45"/>
      <c r="F41" s="45"/>
      <c r="G41" s="68"/>
      <c r="H41" s="202">
        <f>ROUND('Rate Tables'!C13*SUM(H39:H40),0)</f>
        <v>0</v>
      </c>
      <c r="I41" s="68"/>
      <c r="J41" s="202">
        <f>ROUND('Rate Tables'!D13*SUM(J39:J40),0)</f>
        <v>0</v>
      </c>
      <c r="K41" s="68"/>
      <c r="L41" s="202">
        <f>ROUND('Rate Tables'!E13*SUM(L39:L40),0)</f>
        <v>0</v>
      </c>
      <c r="M41" s="68"/>
      <c r="N41" s="202">
        <f>ROUND('Rate Tables'!F13*SUM(N39:N40),0)</f>
        <v>0</v>
      </c>
      <c r="O41" s="68"/>
      <c r="P41" s="202">
        <f>ROUND('Rate Tables'!G13*SUM(P39:P40),0)</f>
        <v>0</v>
      </c>
    </row>
    <row r="42" spans="1:16" ht="14.5" x14ac:dyDescent="0.35">
      <c r="A42" s="24"/>
      <c r="B42" s="14"/>
      <c r="C42" s="14"/>
      <c r="D42" s="226"/>
      <c r="E42" s="227"/>
      <c r="F42" s="241" t="s">
        <v>162</v>
      </c>
      <c r="G42" s="242"/>
      <c r="H42" s="245">
        <f>SUM(H39:H41)</f>
        <v>0</v>
      </c>
      <c r="I42" s="242"/>
      <c r="J42" s="245">
        <f>SUM(J39:J41)</f>
        <v>0</v>
      </c>
      <c r="K42" s="242"/>
      <c r="L42" s="245">
        <f>SUM(L39:L41)</f>
        <v>0</v>
      </c>
      <c r="M42" s="242"/>
      <c r="N42" s="245">
        <f>SUM(N39:N41)</f>
        <v>0</v>
      </c>
      <c r="O42" s="242"/>
      <c r="P42" s="245">
        <f>SUM(P39:P41)</f>
        <v>0</v>
      </c>
    </row>
    <row r="43" spans="1:16" ht="14.5" x14ac:dyDescent="0.35">
      <c r="A43" s="24"/>
      <c r="B43" s="14"/>
      <c r="C43" s="14"/>
      <c r="D43" s="226" t="s">
        <v>51</v>
      </c>
      <c r="E43" s="227"/>
      <c r="F43" s="227"/>
      <c r="G43" s="228"/>
      <c r="H43" s="240"/>
      <c r="I43" s="228"/>
      <c r="J43" s="240"/>
      <c r="K43" s="228"/>
      <c r="L43" s="240"/>
      <c r="M43" s="228"/>
      <c r="N43" s="240"/>
      <c r="O43" s="228"/>
      <c r="P43" s="240"/>
    </row>
    <row r="44" spans="1:16" ht="14.5" x14ac:dyDescent="0.35">
      <c r="A44" s="24"/>
      <c r="B44" s="14"/>
      <c r="C44" s="14"/>
      <c r="D44" s="9" t="s">
        <v>149</v>
      </c>
      <c r="E44" s="229"/>
      <c r="F44" s="229"/>
      <c r="G44" s="231"/>
      <c r="H44" s="232"/>
      <c r="I44" s="231"/>
      <c r="J44" s="232"/>
      <c r="K44" s="231"/>
      <c r="L44" s="232"/>
      <c r="M44" s="231"/>
      <c r="N44" s="232"/>
      <c r="O44" s="231"/>
      <c r="P44" s="232"/>
    </row>
    <row r="45" spans="1:16" ht="14.5" x14ac:dyDescent="0.35">
      <c r="A45" s="24"/>
      <c r="B45" s="14"/>
      <c r="C45" s="14"/>
      <c r="D45" s="14" t="s">
        <v>110</v>
      </c>
      <c r="E45" s="45"/>
      <c r="F45" s="45"/>
      <c r="G45" s="68"/>
      <c r="H45" s="202">
        <f>ROUND('Rate Tables'!C16*SUM(H44),0)</f>
        <v>0</v>
      </c>
      <c r="I45" s="68"/>
      <c r="J45" s="202">
        <f>ROUND('Rate Tables'!D16*SUM(J44),0)</f>
        <v>0</v>
      </c>
      <c r="K45" s="68"/>
      <c r="L45" s="202">
        <f>ROUND('Rate Tables'!E16*SUM(L44),0)</f>
        <v>0</v>
      </c>
      <c r="M45" s="68"/>
      <c r="N45" s="202">
        <f>ROUND('Rate Tables'!F16*SUM(N44),0)</f>
        <v>0</v>
      </c>
      <c r="O45" s="68"/>
      <c r="P45" s="202">
        <f>ROUND('Rate Tables'!G16*SUM(P44),0)</f>
        <v>0</v>
      </c>
    </row>
    <row r="46" spans="1:16" ht="14.5" x14ac:dyDescent="0.35">
      <c r="A46" s="24"/>
      <c r="B46" s="14"/>
      <c r="C46" s="14"/>
      <c r="D46" s="226"/>
      <c r="E46" s="227"/>
      <c r="F46" s="241" t="s">
        <v>163</v>
      </c>
      <c r="G46" s="246"/>
      <c r="H46" s="244">
        <f>SUM(H44:H45)</f>
        <v>0</v>
      </c>
      <c r="I46" s="246"/>
      <c r="J46" s="247">
        <f>SUM(J44:J45)</f>
        <v>0</v>
      </c>
      <c r="K46" s="246"/>
      <c r="L46" s="247">
        <f>SUM(L44:L45)</f>
        <v>0</v>
      </c>
      <c r="M46" s="246"/>
      <c r="N46" s="247">
        <f>SUM(N44:N45)</f>
        <v>0</v>
      </c>
      <c r="O46" s="246"/>
      <c r="P46" s="247">
        <f>SUM(P44:P45)</f>
        <v>0</v>
      </c>
    </row>
    <row r="47" spans="1:16" ht="14.5" x14ac:dyDescent="0.35">
      <c r="A47" s="24"/>
      <c r="B47" s="14"/>
      <c r="C47" s="14"/>
      <c r="D47" s="9" t="s">
        <v>52</v>
      </c>
      <c r="E47" s="9"/>
      <c r="F47" s="9"/>
      <c r="G47" s="231"/>
      <c r="H47" s="232"/>
      <c r="I47" s="231"/>
      <c r="J47" s="237">
        <f>ROUND(H47*(1+'Rate Tables'!$M$12),0)</f>
        <v>0</v>
      </c>
      <c r="K47" s="231"/>
      <c r="L47" s="237">
        <f>ROUND(J47*(1+'Rate Tables'!$M$12),0)</f>
        <v>0</v>
      </c>
      <c r="M47" s="231"/>
      <c r="N47" s="237">
        <f>ROUND(L47*(1+'Rate Tables'!$M$12),0)</f>
        <v>0</v>
      </c>
      <c r="O47" s="231"/>
      <c r="P47" s="237">
        <f>ROUND(N47*(1+'Rate Tables'!$M$12),0)</f>
        <v>0</v>
      </c>
    </row>
    <row r="48" spans="1:16" ht="14.5" x14ac:dyDescent="0.35">
      <c r="A48" s="24"/>
      <c r="B48" s="14"/>
      <c r="C48" s="14"/>
      <c r="D48" s="14" t="s">
        <v>53</v>
      </c>
      <c r="E48" s="14"/>
      <c r="F48" s="14"/>
      <c r="G48" s="68"/>
      <c r="H48" s="202">
        <f>ROUND('Rate Tables'!C19*SUM(H47),0)</f>
        <v>0</v>
      </c>
      <c r="I48" s="117"/>
      <c r="J48" s="202">
        <f>ROUND('Rate Tables'!D19*SUM(J47),0)</f>
        <v>0</v>
      </c>
      <c r="K48" s="68"/>
      <c r="L48" s="202">
        <f>ROUND('Rate Tables'!E19*SUM(L47),0)</f>
        <v>0</v>
      </c>
      <c r="M48" s="68"/>
      <c r="N48" s="202">
        <f>ROUND('Rate Tables'!F19*SUM(N47),0)</f>
        <v>0</v>
      </c>
      <c r="O48" s="68"/>
      <c r="P48" s="202">
        <f>ROUND('Rate Tables'!G19*SUM(P47),0)</f>
        <v>0</v>
      </c>
    </row>
    <row r="49" spans="1:16" ht="14.5" x14ac:dyDescent="0.35">
      <c r="A49" s="24"/>
      <c r="B49" s="14"/>
      <c r="C49" s="14"/>
      <c r="D49" s="226"/>
      <c r="E49" s="226"/>
      <c r="F49" s="248" t="s">
        <v>164</v>
      </c>
      <c r="G49" s="242"/>
      <c r="H49" s="245">
        <f>SUM(H47:H48)</f>
        <v>0</v>
      </c>
      <c r="I49" s="246"/>
      <c r="J49" s="245">
        <f>SUM(J47:J48)</f>
        <v>0</v>
      </c>
      <c r="K49" s="242"/>
      <c r="L49" s="245">
        <f>SUM(L47:L48)</f>
        <v>0</v>
      </c>
      <c r="M49" s="242"/>
      <c r="N49" s="245">
        <f>SUM(N47:N48)</f>
        <v>0</v>
      </c>
      <c r="O49" s="242"/>
      <c r="P49" s="245">
        <f>SUM(P47:P48)</f>
        <v>0</v>
      </c>
    </row>
    <row r="50" spans="1:16" ht="14.5" x14ac:dyDescent="0.35">
      <c r="A50" s="69"/>
      <c r="B50" s="70"/>
      <c r="C50" s="71" t="s">
        <v>54</v>
      </c>
      <c r="D50" s="70"/>
      <c r="E50" s="70"/>
      <c r="F50" s="70"/>
      <c r="G50" s="69"/>
      <c r="H50" s="257">
        <f>SUM(H26:H46)</f>
        <v>0</v>
      </c>
      <c r="I50" s="73"/>
      <c r="J50" s="257">
        <f>SUM(J26:J46)</f>
        <v>0</v>
      </c>
      <c r="K50" s="74"/>
      <c r="L50" s="257">
        <f>SUM(L26:L46)</f>
        <v>0</v>
      </c>
      <c r="M50" s="74"/>
      <c r="N50" s="257">
        <f>SUM(N26:N46)</f>
        <v>0</v>
      </c>
      <c r="O50" s="75"/>
      <c r="P50" s="257">
        <f>SUM(P26:P46)</f>
        <v>0</v>
      </c>
    </row>
    <row r="51" spans="1:16" ht="14.5" x14ac:dyDescent="0.35">
      <c r="A51" s="24"/>
      <c r="B51" s="14"/>
      <c r="C51" s="14" t="s">
        <v>167</v>
      </c>
      <c r="D51" s="14"/>
      <c r="E51" s="14"/>
      <c r="F51" s="14"/>
      <c r="G51" s="66"/>
      <c r="H51" s="255" t="s">
        <v>48</v>
      </c>
      <c r="I51" s="256"/>
      <c r="J51" s="255" t="s">
        <v>48</v>
      </c>
      <c r="K51" s="256"/>
      <c r="L51" s="255" t="s">
        <v>48</v>
      </c>
      <c r="M51" s="256"/>
      <c r="N51" s="255" t="s">
        <v>48</v>
      </c>
      <c r="O51" s="256"/>
      <c r="P51" s="255" t="s">
        <v>48</v>
      </c>
    </row>
    <row r="52" spans="1:16" ht="14.5" x14ac:dyDescent="0.35">
      <c r="A52" s="24"/>
      <c r="B52" s="14"/>
      <c r="C52" s="14"/>
      <c r="D52" s="14" t="s">
        <v>105</v>
      </c>
      <c r="E52" s="14"/>
      <c r="F52" s="45"/>
      <c r="G52" s="24"/>
      <c r="H52" s="129"/>
      <c r="I52" s="77"/>
      <c r="J52" s="196">
        <f>ROUND(H52*(1+'Rate Tables'!$P$14),0)</f>
        <v>0</v>
      </c>
      <c r="K52" s="118"/>
      <c r="L52" s="196">
        <f>ROUND(J52*(1+'Rate Tables'!$P$14),0)</f>
        <v>0</v>
      </c>
      <c r="M52" s="118"/>
      <c r="N52" s="196">
        <f>ROUND(L52*(1+'Rate Tables'!$P$14),0)</f>
        <v>0</v>
      </c>
      <c r="O52" s="118"/>
      <c r="P52" s="196">
        <f>ROUND(N52*(1+'Rate Tables'!$P$14),0)</f>
        <v>0</v>
      </c>
    </row>
    <row r="53" spans="1:16" ht="14.5" x14ac:dyDescent="0.35">
      <c r="A53" s="24" t="s">
        <v>55</v>
      </c>
      <c r="B53" s="14"/>
      <c r="C53" s="14"/>
      <c r="D53" s="14" t="s">
        <v>56</v>
      </c>
      <c r="E53" s="14"/>
      <c r="F53" s="45"/>
      <c r="G53" s="24"/>
      <c r="H53" s="129"/>
      <c r="I53" s="77"/>
      <c r="J53" s="196">
        <f>ROUND(H53*(1+'Rate Tables'!$P$14),0)</f>
        <v>0</v>
      </c>
      <c r="K53" s="118"/>
      <c r="L53" s="196">
        <f>ROUND(J53*(1+'Rate Tables'!$P$14),0)</f>
        <v>0</v>
      </c>
      <c r="M53" s="118"/>
      <c r="N53" s="196">
        <f>ROUND(L53*(1+'Rate Tables'!$P$14),0)</f>
        <v>0</v>
      </c>
      <c r="O53" s="118"/>
      <c r="P53" s="196">
        <f>ROUND(N53*(1+'Rate Tables'!$P$14),0)</f>
        <v>0</v>
      </c>
    </row>
    <row r="54" spans="1:16" ht="14.5" x14ac:dyDescent="0.35">
      <c r="A54" s="24"/>
      <c r="B54" s="14"/>
      <c r="C54" s="14"/>
      <c r="D54" s="14" t="s">
        <v>106</v>
      </c>
      <c r="E54" s="14"/>
      <c r="F54" s="14"/>
      <c r="G54" s="78"/>
      <c r="H54" s="129"/>
      <c r="I54" s="78"/>
      <c r="J54" s="196">
        <f>ROUND(H54*(1+'Rate Tables'!$P$14),0)</f>
        <v>0</v>
      </c>
      <c r="K54" s="119"/>
      <c r="L54" s="196">
        <f>ROUND(J54*(1+'Rate Tables'!$P$14),0)</f>
        <v>0</v>
      </c>
      <c r="M54" s="120"/>
      <c r="N54" s="196">
        <f>ROUND(L54*(1+'Rate Tables'!$P$14),0)</f>
        <v>0</v>
      </c>
      <c r="O54" s="121"/>
      <c r="P54" s="196">
        <f>ROUND(N54*(1+'Rate Tables'!$P$14),0)</f>
        <v>0</v>
      </c>
    </row>
    <row r="55" spans="1:16" ht="14.5" x14ac:dyDescent="0.35">
      <c r="A55" s="24"/>
      <c r="B55" s="14"/>
      <c r="C55" s="14"/>
      <c r="D55" s="14" t="s">
        <v>57</v>
      </c>
      <c r="E55" s="14"/>
      <c r="F55" s="14"/>
      <c r="G55" s="78"/>
      <c r="H55" s="129"/>
      <c r="I55" s="78"/>
      <c r="J55" s="196">
        <f>ROUND(H55*(1+'Rate Tables'!$P$14),0)</f>
        <v>0</v>
      </c>
      <c r="K55" s="119"/>
      <c r="L55" s="196">
        <f>ROUND(J55*(1+'Rate Tables'!$P$14),0)</f>
        <v>0</v>
      </c>
      <c r="M55" s="120"/>
      <c r="N55" s="196">
        <f>ROUND(L55*(1+'Rate Tables'!$P$14),0)</f>
        <v>0</v>
      </c>
      <c r="O55" s="121"/>
      <c r="P55" s="196">
        <f>ROUND(N55*(1+'Rate Tables'!$P$14),0)</f>
        <v>0</v>
      </c>
    </row>
    <row r="56" spans="1:16" ht="14.5" x14ac:dyDescent="0.35">
      <c r="A56" s="24"/>
      <c r="B56" s="14"/>
      <c r="C56" s="14"/>
      <c r="D56" s="14" t="s">
        <v>58</v>
      </c>
      <c r="E56" s="14"/>
      <c r="F56" s="14"/>
      <c r="G56" s="78"/>
      <c r="H56" s="129"/>
      <c r="I56" s="78"/>
      <c r="J56" s="196">
        <f>ROUND(H56*(1+'Rate Tables'!$P$14),0)</f>
        <v>0</v>
      </c>
      <c r="K56" s="119"/>
      <c r="L56" s="196">
        <f>ROUND(J56*(1+'Rate Tables'!$P$14),0)</f>
        <v>0</v>
      </c>
      <c r="M56" s="120"/>
      <c r="N56" s="196">
        <f>ROUND(L56*(1+'Rate Tables'!$P$14),0)</f>
        <v>0</v>
      </c>
      <c r="O56" s="121"/>
      <c r="P56" s="196">
        <f>ROUND(N56*(1+'Rate Tables'!$P$14),0)</f>
        <v>0</v>
      </c>
    </row>
    <row r="57" spans="1:16" ht="14.5" x14ac:dyDescent="0.35">
      <c r="A57" s="24"/>
      <c r="B57" s="14"/>
      <c r="C57" s="14"/>
      <c r="D57" s="14" t="s">
        <v>59</v>
      </c>
      <c r="E57" s="14"/>
      <c r="F57" s="14"/>
      <c r="G57" s="78"/>
      <c r="H57" s="129"/>
      <c r="I57" s="78"/>
      <c r="J57" s="196">
        <f>ROUND(H57*(1+'Rate Tables'!$P$14),0)</f>
        <v>0</v>
      </c>
      <c r="K57" s="119"/>
      <c r="L57" s="196">
        <f>ROUND(J57*(1+'Rate Tables'!$P$14),0)</f>
        <v>0</v>
      </c>
      <c r="M57" s="120"/>
      <c r="N57" s="196">
        <f>ROUND(L57*(1+'Rate Tables'!$P$14),0)</f>
        <v>0</v>
      </c>
      <c r="O57" s="121"/>
      <c r="P57" s="196">
        <f>ROUND(N57*(1+'Rate Tables'!$P$14),0)</f>
        <v>0</v>
      </c>
    </row>
    <row r="58" spans="1:16" ht="14.5" x14ac:dyDescent="0.35">
      <c r="A58" s="24"/>
      <c r="B58" s="14"/>
      <c r="C58" s="14"/>
      <c r="D58" s="14" t="s">
        <v>89</v>
      </c>
      <c r="E58" s="14"/>
      <c r="F58" s="14"/>
      <c r="G58" s="78"/>
      <c r="H58" s="129"/>
      <c r="I58" s="122"/>
      <c r="J58" s="196">
        <f>ROUND(H58*(1+'Rate Tables'!$P$14),0)</f>
        <v>0</v>
      </c>
      <c r="K58" s="119"/>
      <c r="L58" s="196">
        <f>ROUND(J58*(1+'Rate Tables'!$P$14),0)</f>
        <v>0</v>
      </c>
      <c r="M58" s="120"/>
      <c r="N58" s="196">
        <f>ROUND(L58*(1+'Rate Tables'!$P$14),0)</f>
        <v>0</v>
      </c>
      <c r="O58" s="121"/>
      <c r="P58" s="196">
        <f>ROUND(N58*(1+'Rate Tables'!$P$14),0)</f>
        <v>0</v>
      </c>
    </row>
    <row r="59" spans="1:16" ht="14.5" x14ac:dyDescent="0.35">
      <c r="A59" s="69"/>
      <c r="B59" s="70"/>
      <c r="C59" s="71" t="s">
        <v>61</v>
      </c>
      <c r="D59" s="70"/>
      <c r="E59" s="70"/>
      <c r="F59" s="70"/>
      <c r="G59" s="79"/>
      <c r="H59" s="202">
        <f>SUM(H51:H58)</f>
        <v>0</v>
      </c>
      <c r="I59" s="81"/>
      <c r="J59" s="202">
        <f>SUM(J51:J58)</f>
        <v>0</v>
      </c>
      <c r="K59" s="79"/>
      <c r="L59" s="202">
        <f>SUM(L51:L58)</f>
        <v>0</v>
      </c>
      <c r="M59" s="79"/>
      <c r="N59" s="202">
        <f>SUM(N51:N58)</f>
        <v>0</v>
      </c>
      <c r="O59" s="82"/>
      <c r="P59" s="202">
        <f>SUM(P51:P58)</f>
        <v>0</v>
      </c>
    </row>
    <row r="60" spans="1:16" ht="14.5" x14ac:dyDescent="0.35">
      <c r="A60" s="83"/>
      <c r="B60" s="38" t="s">
        <v>62</v>
      </c>
      <c r="C60" s="38"/>
      <c r="D60" s="38"/>
      <c r="E60" s="38"/>
      <c r="F60" s="38"/>
      <c r="G60" s="84"/>
      <c r="H60" s="200">
        <f>H50+H59</f>
        <v>0</v>
      </c>
      <c r="I60" s="85"/>
      <c r="J60" s="200">
        <f>J50+J59</f>
        <v>0</v>
      </c>
      <c r="K60" s="84"/>
      <c r="L60" s="200">
        <f>L50+L59</f>
        <v>0</v>
      </c>
      <c r="M60" s="84"/>
      <c r="N60" s="200">
        <f>N50+N59</f>
        <v>0</v>
      </c>
      <c r="O60" s="64"/>
      <c r="P60" s="200">
        <f>P50+P59</f>
        <v>0</v>
      </c>
    </row>
    <row r="61" spans="1:16" ht="14.5" x14ac:dyDescent="0.35">
      <c r="A61" s="86" t="s">
        <v>63</v>
      </c>
      <c r="B61" s="87"/>
      <c r="C61" s="87"/>
      <c r="D61" s="87"/>
      <c r="E61" s="87"/>
      <c r="F61" s="87"/>
      <c r="G61" s="88"/>
      <c r="H61" s="201">
        <f>+H23+H60</f>
        <v>0</v>
      </c>
      <c r="I61" s="90"/>
      <c r="J61" s="201">
        <f>+J23+J60</f>
        <v>0</v>
      </c>
      <c r="K61" s="88"/>
      <c r="L61" s="201">
        <f>+L23+L60</f>
        <v>0</v>
      </c>
      <c r="M61" s="88"/>
      <c r="N61" s="201">
        <f>+N23+N60</f>
        <v>0</v>
      </c>
      <c r="O61" s="91"/>
      <c r="P61" s="201">
        <f>+P23+P60</f>
        <v>0</v>
      </c>
    </row>
    <row r="62" spans="1:16" ht="14.5" x14ac:dyDescent="0.35">
      <c r="A62" s="18" t="s">
        <v>64</v>
      </c>
      <c r="B62" s="19"/>
      <c r="C62" s="19"/>
      <c r="D62" s="19"/>
      <c r="E62" s="19"/>
      <c r="F62" s="19"/>
      <c r="G62" s="92"/>
      <c r="H62" s="93" t="s">
        <v>48</v>
      </c>
      <c r="I62" s="94"/>
      <c r="J62" s="93" t="s">
        <v>48</v>
      </c>
      <c r="K62" s="92"/>
      <c r="L62" s="93" t="s">
        <v>48</v>
      </c>
      <c r="M62" s="92"/>
      <c r="N62" s="93" t="s">
        <v>48</v>
      </c>
      <c r="O62" s="95"/>
      <c r="P62" s="93" t="s">
        <v>48</v>
      </c>
    </row>
    <row r="63" spans="1:16" ht="14.5" x14ac:dyDescent="0.35">
      <c r="A63" s="96"/>
      <c r="B63" s="99" t="s">
        <v>90</v>
      </c>
      <c r="C63" s="45"/>
      <c r="D63" s="45"/>
      <c r="E63" s="45"/>
      <c r="F63" s="45"/>
      <c r="G63" s="97"/>
      <c r="H63" s="98"/>
      <c r="I63" s="97"/>
      <c r="J63" s="98"/>
      <c r="K63" s="97"/>
      <c r="L63" s="98"/>
      <c r="M63" s="97"/>
      <c r="N63" s="98"/>
      <c r="O63" s="97"/>
      <c r="P63" s="98"/>
    </row>
    <row r="64" spans="1:16" ht="14.5" x14ac:dyDescent="0.35">
      <c r="A64" s="96"/>
      <c r="B64" s="45" t="s">
        <v>66</v>
      </c>
      <c r="D64" s="45"/>
      <c r="E64" s="45"/>
      <c r="G64" s="100"/>
      <c r="H64" s="250">
        <f>H61*'Rate Tables'!L3</f>
        <v>0</v>
      </c>
      <c r="I64" s="100"/>
      <c r="J64" s="250">
        <f>J61*'Rate Tables'!M3</f>
        <v>0</v>
      </c>
      <c r="K64" s="100"/>
      <c r="L64" s="250">
        <f>L61*'Rate Tables'!N3</f>
        <v>0</v>
      </c>
      <c r="M64" s="100"/>
      <c r="N64" s="250">
        <f>N61*'Rate Tables'!O3</f>
        <v>0</v>
      </c>
      <c r="O64" s="100"/>
      <c r="P64" s="250">
        <f>P61*'Rate Tables'!P3</f>
        <v>0</v>
      </c>
    </row>
    <row r="65" spans="1:16" ht="14.5" x14ac:dyDescent="0.35">
      <c r="A65" s="24"/>
      <c r="B65" s="14" t="s">
        <v>67</v>
      </c>
      <c r="E65" s="14"/>
      <c r="G65" s="125"/>
      <c r="H65" s="250">
        <f>H61*'Rate Tables'!L4</f>
        <v>0</v>
      </c>
      <c r="I65" s="125"/>
      <c r="J65" s="250">
        <f>J61*'Rate Tables'!M4</f>
        <v>0</v>
      </c>
      <c r="K65" s="125"/>
      <c r="L65" s="250">
        <f>L61*'Rate Tables'!N4</f>
        <v>0</v>
      </c>
      <c r="M65" s="125"/>
      <c r="N65" s="250">
        <f>N61*'Rate Tables'!O4</f>
        <v>0</v>
      </c>
      <c r="O65" s="125"/>
      <c r="P65" s="250">
        <f>P61*'Rate Tables'!P4</f>
        <v>0</v>
      </c>
    </row>
    <row r="66" spans="1:16" ht="14.5" x14ac:dyDescent="0.35">
      <c r="A66" s="86" t="s">
        <v>70</v>
      </c>
      <c r="B66" s="103"/>
      <c r="C66" s="104"/>
      <c r="D66" s="104"/>
      <c r="E66" s="104"/>
      <c r="F66" s="104"/>
      <c r="G66" s="105"/>
      <c r="H66" s="201">
        <f>SUM(H64:H65)</f>
        <v>0</v>
      </c>
      <c r="I66" s="106"/>
      <c r="J66" s="201">
        <f>SUM(J64:J65)</f>
        <v>0</v>
      </c>
      <c r="K66" s="107"/>
      <c r="L66" s="201">
        <f>SUM(L64:L65)</f>
        <v>0</v>
      </c>
      <c r="M66" s="107"/>
      <c r="N66" s="201">
        <f>SUM(N64:N65)</f>
        <v>0</v>
      </c>
      <c r="O66" s="107"/>
      <c r="P66" s="201">
        <f>SUM(P64:P65)</f>
        <v>0</v>
      </c>
    </row>
    <row r="67" spans="1:16" ht="14.5" x14ac:dyDescent="0.35">
      <c r="A67" s="108" t="s">
        <v>71</v>
      </c>
      <c r="B67" s="109"/>
      <c r="C67" s="109"/>
      <c r="D67" s="109"/>
      <c r="E67" s="109"/>
      <c r="F67" s="109"/>
      <c r="G67" s="108"/>
      <c r="H67" s="249">
        <f>H61+H66</f>
        <v>0</v>
      </c>
      <c r="I67" s="108"/>
      <c r="J67" s="249">
        <f>J61+J66</f>
        <v>0</v>
      </c>
      <c r="K67" s="108"/>
      <c r="L67" s="249">
        <f>L61+L66</f>
        <v>0</v>
      </c>
      <c r="M67" s="108"/>
      <c r="N67" s="249">
        <f>N61+N66</f>
        <v>0</v>
      </c>
      <c r="O67" s="108"/>
      <c r="P67" s="249">
        <f>P61+P66</f>
        <v>0</v>
      </c>
    </row>
    <row r="68" spans="1:16" s="111" customFormat="1" ht="14.5" x14ac:dyDescent="0.3">
      <c r="A68" s="206" t="s">
        <v>72</v>
      </c>
      <c r="B68" s="207"/>
      <c r="C68" s="207"/>
      <c r="D68" s="207"/>
      <c r="E68" s="207"/>
      <c r="F68" s="207"/>
      <c r="G68" s="205"/>
      <c r="H68" s="204">
        <f>H18-H67</f>
        <v>0</v>
      </c>
      <c r="I68" s="222"/>
      <c r="J68" s="204">
        <f>J18-J67</f>
        <v>0</v>
      </c>
      <c r="K68" s="223"/>
      <c r="L68" s="204">
        <f>L18-L67</f>
        <v>0</v>
      </c>
      <c r="M68" s="222"/>
      <c r="N68" s="204">
        <f>N18-N67</f>
        <v>0</v>
      </c>
      <c r="O68" s="223"/>
      <c r="P68" s="204">
        <f>P18-P67</f>
        <v>0</v>
      </c>
    </row>
    <row r="69" spans="1:16" s="111" customFormat="1" ht="14.5" x14ac:dyDescent="0.3">
      <c r="A69" s="139"/>
      <c r="B69" s="140"/>
      <c r="C69" s="140"/>
      <c r="D69" s="140"/>
      <c r="E69" s="140"/>
      <c r="F69" s="140"/>
      <c r="G69" s="141"/>
      <c r="H69" s="142"/>
      <c r="I69" s="143"/>
      <c r="J69" s="142"/>
      <c r="K69" s="143"/>
      <c r="L69" s="142"/>
      <c r="M69" s="143"/>
      <c r="N69" s="142"/>
      <c r="O69" s="143"/>
      <c r="P69" s="142"/>
    </row>
    <row r="70" spans="1:16" s="112" customFormat="1" ht="14.5" x14ac:dyDescent="0.25">
      <c r="A70" s="318" t="s">
        <v>108</v>
      </c>
      <c r="B70" s="319"/>
      <c r="C70" s="319"/>
      <c r="D70" s="319"/>
      <c r="E70" s="319"/>
      <c r="F70" s="319"/>
      <c r="G70" s="319"/>
      <c r="H70" s="319"/>
      <c r="I70" s="319"/>
      <c r="J70" s="319"/>
      <c r="K70" s="319"/>
      <c r="L70" s="319"/>
      <c r="M70" s="319"/>
      <c r="N70" s="319"/>
      <c r="O70" s="319"/>
      <c r="P70" s="319"/>
    </row>
    <row r="71" spans="1:16" s="112" customFormat="1" ht="14.5" x14ac:dyDescent="0.35">
      <c r="A71" s="135">
        <v>1</v>
      </c>
      <c r="B71" s="136" t="s">
        <v>111</v>
      </c>
      <c r="C71" s="137"/>
      <c r="D71" s="137"/>
      <c r="E71" s="137"/>
      <c r="F71" s="137"/>
      <c r="G71" s="136"/>
      <c r="H71" s="138"/>
      <c r="I71" s="138"/>
      <c r="J71" s="138"/>
      <c r="K71" s="138"/>
      <c r="L71" s="138"/>
      <c r="M71" s="138"/>
      <c r="N71" s="138"/>
      <c r="O71" s="138"/>
      <c r="P71" s="138"/>
    </row>
    <row r="72" spans="1:16" s="112" customFormat="1" ht="14.5" x14ac:dyDescent="0.35">
      <c r="A72" s="135" t="s">
        <v>73</v>
      </c>
      <c r="B72" s="136"/>
      <c r="C72" s="136"/>
      <c r="D72" s="136"/>
      <c r="E72" s="136"/>
      <c r="F72" s="136"/>
      <c r="G72" s="136"/>
      <c r="H72" s="136"/>
      <c r="I72" s="136"/>
      <c r="J72" s="136"/>
      <c r="K72" s="136"/>
      <c r="L72" s="136"/>
      <c r="M72" s="136"/>
      <c r="N72" s="136"/>
      <c r="O72" s="136"/>
      <c r="P72" s="136"/>
    </row>
  </sheetData>
  <mergeCells count="2">
    <mergeCell ref="A70:P70"/>
    <mergeCell ref="A1:F1"/>
  </mergeCells>
  <dataValidations disablePrompts="1" count="1">
    <dataValidation allowBlank="1" showInputMessage="1" showErrorMessage="1" promptTitle="Hourly Workers" sqref="F50" xr:uid="{3256A165-0EA5-4BD8-B9CA-55CD2E579579}"/>
  </dataValidations>
  <printOptions horizontalCentered="1"/>
  <pageMargins left="0.5" right="0.5" top="0.5" bottom="0.5" header="0.25" footer="0.25"/>
  <pageSetup scale="58" orientation="portrait" r:id="rId1"/>
  <headerFooter>
    <oddHeader>&amp;C2x (Auxiliary)</oddHeader>
    <oddFooter>&amp;L&amp;"Calibri,Regular"&amp;F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84D3-22CC-4318-89F5-FB68A4712B5F}">
  <sheetPr codeName="Sheet7">
    <tabColor theme="7" tint="0.79998168889431442"/>
    <pageSetUpPr fitToPage="1"/>
  </sheetPr>
  <dimension ref="A1:W74"/>
  <sheetViews>
    <sheetView zoomScaleNormal="100" zoomScaleSheetLayoutView="100" workbookViewId="0">
      <selection sqref="A1:F1"/>
    </sheetView>
  </sheetViews>
  <sheetFormatPr defaultColWidth="9.08984375" defaultRowHeight="13" x14ac:dyDescent="0.3"/>
  <cols>
    <col min="1" max="1" width="4.453125" style="51" customWidth="1"/>
    <col min="2" max="5" width="2.6328125" style="51" customWidth="1"/>
    <col min="6" max="6" width="50.54296875" style="51" customWidth="1"/>
    <col min="7" max="7" width="5.6328125" style="51" customWidth="1"/>
    <col min="8" max="8" width="14.81640625" style="51" customWidth="1"/>
    <col min="9" max="9" width="5.6328125" style="51" customWidth="1"/>
    <col min="10" max="10" width="14.81640625" style="51" customWidth="1"/>
    <col min="11" max="11" width="5.6328125" style="51" customWidth="1"/>
    <col min="12" max="12" width="14.81640625" style="51" customWidth="1"/>
    <col min="13" max="13" width="5.6328125" style="51" customWidth="1"/>
    <col min="14" max="14" width="14.81640625" style="51" customWidth="1"/>
    <col min="15" max="15" width="5.6328125" style="51" customWidth="1"/>
    <col min="16" max="16" width="14.81640625" style="51" customWidth="1"/>
    <col min="17" max="17" width="2.81640625" style="12" customWidth="1"/>
    <col min="18" max="16384" width="9.08984375" style="51"/>
  </cols>
  <sheetData>
    <row r="1" spans="1:23" ht="14.5" x14ac:dyDescent="0.35">
      <c r="A1" s="320" t="str">
        <f>'Rollup-All Funds'!A1</f>
        <v>[Enter Center Name here]</v>
      </c>
      <c r="B1" s="321"/>
      <c r="C1" s="321"/>
      <c r="D1" s="321"/>
      <c r="E1" s="321"/>
      <c r="F1" s="321"/>
      <c r="G1" s="10" t="s">
        <v>26</v>
      </c>
      <c r="H1" s="11"/>
      <c r="I1" s="10" t="s">
        <v>27</v>
      </c>
      <c r="J1" s="11"/>
      <c r="K1" s="10" t="s">
        <v>28</v>
      </c>
      <c r="L1" s="11"/>
      <c r="M1" s="10" t="s">
        <v>29</v>
      </c>
      <c r="N1" s="11"/>
      <c r="O1" s="10" t="s">
        <v>30</v>
      </c>
      <c r="P1" s="11"/>
    </row>
    <row r="2" spans="1:23" ht="14.5" x14ac:dyDescent="0.35">
      <c r="A2" s="13" t="str">
        <f>'Rollup-All Funds'!A2</f>
        <v>FIVE-YEAR FINANCIAL PLAN - ESTIMATED REVENUES and EXPENSES</v>
      </c>
      <c r="B2" s="14"/>
      <c r="C2" s="14"/>
      <c r="D2" s="14"/>
      <c r="E2" s="14"/>
      <c r="F2" s="14"/>
      <c r="G2" s="254"/>
      <c r="H2" s="115" t="s">
        <v>151</v>
      </c>
      <c r="I2" s="116" t="str">
        <f>'Rollup-All Funds'!I2</f>
        <v>Projection</v>
      </c>
      <c r="J2" s="115"/>
      <c r="K2" s="116" t="str">
        <f>'Rollup-All Funds'!K2</f>
        <v>Projection</v>
      </c>
      <c r="L2" s="115"/>
      <c r="M2" s="116" t="str">
        <f>'Rollup-All Funds'!M2</f>
        <v>Projection</v>
      </c>
      <c r="N2" s="115"/>
      <c r="O2" s="116" t="str">
        <f>'Rollup-All Funds'!O2</f>
        <v>Projection</v>
      </c>
      <c r="P2" s="115"/>
    </row>
    <row r="3" spans="1:23" ht="14.5" x14ac:dyDescent="0.35">
      <c r="A3" s="18" t="s">
        <v>32</v>
      </c>
      <c r="B3" s="19"/>
      <c r="C3" s="19"/>
      <c r="D3" s="19"/>
      <c r="E3" s="19"/>
      <c r="F3" s="19"/>
      <c r="G3" s="20"/>
      <c r="H3" s="21"/>
      <c r="I3" s="22"/>
      <c r="J3" s="22"/>
      <c r="K3" s="23"/>
      <c r="L3" s="21"/>
      <c r="M3" s="23"/>
      <c r="N3" s="21"/>
      <c r="O3" s="23"/>
      <c r="P3" s="21"/>
    </row>
    <row r="4" spans="1:23" ht="14.5" x14ac:dyDescent="0.35">
      <c r="A4" s="24"/>
      <c r="B4" s="25" t="s">
        <v>33</v>
      </c>
      <c r="C4" s="14"/>
      <c r="D4" s="14"/>
      <c r="E4" s="14"/>
      <c r="F4" s="14"/>
      <c r="G4" s="24"/>
      <c r="H4" s="26"/>
      <c r="I4" s="27"/>
      <c r="J4" s="27"/>
      <c r="K4" s="28"/>
      <c r="L4" s="26"/>
      <c r="M4" s="28"/>
      <c r="N4" s="26"/>
      <c r="O4" s="28"/>
      <c r="P4" s="26"/>
      <c r="R4" s="215" t="s">
        <v>165</v>
      </c>
      <c r="S4" s="300"/>
      <c r="T4" s="300"/>
      <c r="U4" s="300"/>
    </row>
    <row r="5" spans="1:23" ht="14.5" x14ac:dyDescent="0.35">
      <c r="A5" s="24"/>
      <c r="B5" s="14"/>
      <c r="C5" s="14" t="s">
        <v>97</v>
      </c>
      <c r="D5" s="14"/>
      <c r="E5" s="14"/>
      <c r="F5" s="14"/>
      <c r="G5" s="29"/>
      <c r="H5" s="30"/>
      <c r="I5" s="31"/>
      <c r="J5" s="30"/>
      <c r="K5" s="32"/>
      <c r="L5" s="30"/>
      <c r="M5" s="32"/>
      <c r="N5" s="30"/>
      <c r="O5" s="32"/>
      <c r="P5" s="30"/>
      <c r="R5" s="216" t="s">
        <v>176</v>
      </c>
      <c r="S5" s="301"/>
      <c r="T5" s="301"/>
      <c r="U5" s="301"/>
      <c r="V5" s="301"/>
    </row>
    <row r="6" spans="1:23" ht="14.5" x14ac:dyDescent="0.35">
      <c r="A6" s="24"/>
      <c r="B6" s="14"/>
      <c r="C6" s="14"/>
      <c r="D6" s="33" t="s">
        <v>34</v>
      </c>
      <c r="E6" s="14"/>
      <c r="F6" s="14"/>
      <c r="G6" s="29"/>
      <c r="H6" s="130"/>
      <c r="I6" s="35"/>
      <c r="J6" s="130"/>
      <c r="K6" s="36"/>
      <c r="L6" s="130"/>
      <c r="M6" s="36"/>
      <c r="N6" s="130"/>
      <c r="O6" s="36"/>
      <c r="P6" s="130"/>
      <c r="R6" s="203" t="s">
        <v>175</v>
      </c>
      <c r="S6" s="302"/>
      <c r="T6" s="302"/>
      <c r="U6" s="302"/>
      <c r="V6" s="302"/>
      <c r="W6" s="302"/>
    </row>
    <row r="7" spans="1:23" ht="14.5" x14ac:dyDescent="0.35">
      <c r="A7" s="24"/>
      <c r="B7" s="14"/>
      <c r="C7" s="14"/>
      <c r="D7" s="33" t="s">
        <v>35</v>
      </c>
      <c r="E7" s="14"/>
      <c r="F7" s="14"/>
      <c r="G7" s="29"/>
      <c r="H7" s="130"/>
      <c r="I7" s="35"/>
      <c r="J7" s="130"/>
      <c r="K7" s="36"/>
      <c r="L7" s="130"/>
      <c r="M7" s="36"/>
      <c r="N7" s="130"/>
      <c r="O7" s="36"/>
      <c r="P7" s="130"/>
    </row>
    <row r="8" spans="1:23" ht="14.5" x14ac:dyDescent="0.35">
      <c r="A8" s="24"/>
      <c r="B8" s="14"/>
      <c r="C8" s="14" t="s">
        <v>36</v>
      </c>
      <c r="D8" s="33"/>
      <c r="E8" s="14"/>
      <c r="F8" s="14"/>
      <c r="G8" s="29"/>
      <c r="H8" s="220"/>
      <c r="I8" s="35"/>
      <c r="J8" s="217">
        <f>H68</f>
        <v>0</v>
      </c>
      <c r="K8" s="36"/>
      <c r="L8" s="217">
        <f>J68</f>
        <v>0</v>
      </c>
      <c r="M8" s="36"/>
      <c r="N8" s="217">
        <f>L68</f>
        <v>0</v>
      </c>
      <c r="O8" s="36"/>
      <c r="P8" s="217">
        <f>N68</f>
        <v>0</v>
      </c>
    </row>
    <row r="9" spans="1:23" ht="14.5" x14ac:dyDescent="0.35">
      <c r="A9" s="37"/>
      <c r="B9" s="38" t="s">
        <v>37</v>
      </c>
      <c r="C9" s="38"/>
      <c r="D9" s="39"/>
      <c r="E9" s="39"/>
      <c r="F9" s="39"/>
      <c r="G9" s="37"/>
      <c r="H9" s="200">
        <f>SUM(H5:H8)</f>
        <v>0</v>
      </c>
      <c r="I9" s="41"/>
      <c r="J9" s="200">
        <f>SUM(J5:J8)</f>
        <v>0</v>
      </c>
      <c r="K9" s="42"/>
      <c r="L9" s="200">
        <f>SUM(L5:L8)</f>
        <v>0</v>
      </c>
      <c r="M9" s="42"/>
      <c r="N9" s="200">
        <f>SUM(N5:N8)</f>
        <v>0</v>
      </c>
      <c r="O9" s="42"/>
      <c r="P9" s="200">
        <f>SUM(P5:P8)</f>
        <v>0</v>
      </c>
    </row>
    <row r="10" spans="1:23" ht="14.5" x14ac:dyDescent="0.35">
      <c r="A10" s="24"/>
      <c r="B10" s="25" t="s">
        <v>38</v>
      </c>
      <c r="C10" s="43"/>
      <c r="D10" s="43"/>
      <c r="E10" s="43"/>
      <c r="F10" s="43"/>
      <c r="G10" s="24"/>
      <c r="H10" s="44"/>
      <c r="I10" s="14"/>
      <c r="J10" s="14"/>
      <c r="K10" s="24"/>
      <c r="L10" s="76"/>
      <c r="M10" s="24"/>
      <c r="N10" s="76"/>
      <c r="O10" s="24"/>
      <c r="P10" s="76"/>
    </row>
    <row r="11" spans="1:23" ht="14.5" x14ac:dyDescent="0.35">
      <c r="A11" s="24"/>
      <c r="B11" s="14"/>
      <c r="C11" s="14" t="s">
        <v>98</v>
      </c>
      <c r="D11" s="14"/>
      <c r="E11" s="14"/>
      <c r="F11" s="14"/>
      <c r="G11" s="29"/>
      <c r="H11" s="30"/>
      <c r="I11" s="29"/>
      <c r="J11" s="30"/>
      <c r="K11" s="29"/>
      <c r="L11" s="30"/>
      <c r="M11" s="29"/>
      <c r="N11" s="30"/>
      <c r="O11" s="29"/>
      <c r="P11" s="30"/>
    </row>
    <row r="12" spans="1:23" ht="14.5" x14ac:dyDescent="0.35">
      <c r="A12" s="24"/>
      <c r="B12" s="14"/>
      <c r="C12" s="45"/>
      <c r="D12" s="33" t="s">
        <v>39</v>
      </c>
      <c r="E12" s="14"/>
      <c r="F12" s="14"/>
      <c r="G12" s="29"/>
      <c r="H12" s="130"/>
      <c r="I12" s="35"/>
      <c r="J12" s="130"/>
      <c r="K12" s="36"/>
      <c r="L12" s="130"/>
      <c r="M12" s="36"/>
      <c r="N12" s="130"/>
      <c r="O12" s="36"/>
      <c r="P12" s="130"/>
    </row>
    <row r="13" spans="1:23" ht="14.5" x14ac:dyDescent="0.35">
      <c r="A13" s="24"/>
      <c r="B13" s="14"/>
      <c r="C13" s="45"/>
      <c r="D13" s="33" t="s">
        <v>40</v>
      </c>
      <c r="E13" s="14"/>
      <c r="F13" s="14"/>
      <c r="G13" s="29"/>
      <c r="H13" s="130"/>
      <c r="I13" s="35"/>
      <c r="J13" s="130"/>
      <c r="K13" s="36"/>
      <c r="L13" s="130"/>
      <c r="M13" s="36"/>
      <c r="N13" s="130"/>
      <c r="O13" s="36"/>
      <c r="P13" s="130"/>
    </row>
    <row r="14" spans="1:23" ht="16.5" x14ac:dyDescent="0.35">
      <c r="A14" s="24"/>
      <c r="B14" s="14"/>
      <c r="C14" s="14" t="s">
        <v>107</v>
      </c>
      <c r="D14" s="14"/>
      <c r="E14" s="14"/>
      <c r="F14" s="14"/>
      <c r="G14" s="29"/>
      <c r="H14" s="130"/>
      <c r="I14" s="35"/>
      <c r="J14" s="130"/>
      <c r="K14" s="36"/>
      <c r="L14" s="130"/>
      <c r="M14" s="36"/>
      <c r="N14" s="130"/>
      <c r="O14" s="36"/>
      <c r="P14" s="130"/>
    </row>
    <row r="15" spans="1:23" ht="14.5" x14ac:dyDescent="0.35">
      <c r="A15" s="24"/>
      <c r="B15" s="14"/>
      <c r="C15" s="14" t="s">
        <v>101</v>
      </c>
      <c r="D15" s="14"/>
      <c r="E15" s="14"/>
      <c r="F15" s="14"/>
      <c r="G15" s="29"/>
      <c r="H15" s="130"/>
      <c r="I15" s="35"/>
      <c r="J15" s="130"/>
      <c r="K15" s="36"/>
      <c r="L15" s="130"/>
      <c r="M15" s="36"/>
      <c r="N15" s="130"/>
      <c r="O15" s="36"/>
      <c r="P15" s="130"/>
    </row>
    <row r="16" spans="1:23" ht="14.5" x14ac:dyDescent="0.35">
      <c r="A16" s="46"/>
      <c r="B16" s="47" t="s">
        <v>41</v>
      </c>
      <c r="C16" s="47"/>
      <c r="D16" s="48"/>
      <c r="E16" s="48"/>
      <c r="F16" s="48"/>
      <c r="G16" s="46"/>
      <c r="H16" s="260">
        <f>SUM(H11:H15)</f>
        <v>0</v>
      </c>
      <c r="I16" s="47"/>
      <c r="J16" s="260">
        <f>SUM(J11:J15)</f>
        <v>0</v>
      </c>
      <c r="K16" s="50"/>
      <c r="L16" s="260">
        <f>SUM(L11:L15)</f>
        <v>0</v>
      </c>
      <c r="M16" s="50"/>
      <c r="N16" s="260">
        <f>SUM(N11:N15)</f>
        <v>0</v>
      </c>
      <c r="O16" s="50"/>
      <c r="P16" s="260">
        <f>SUM(P11:P15)</f>
        <v>0</v>
      </c>
    </row>
    <row r="17" spans="1:16" ht="14.5" x14ac:dyDescent="0.3">
      <c r="A17" s="52" t="s">
        <v>42</v>
      </c>
      <c r="B17" s="53"/>
      <c r="C17" s="53"/>
      <c r="D17" s="53"/>
      <c r="E17" s="53"/>
      <c r="F17" s="53"/>
      <c r="G17" s="52"/>
      <c r="H17" s="212">
        <f>H9+H16</f>
        <v>0</v>
      </c>
      <c r="I17" s="55"/>
      <c r="J17" s="212">
        <f>J9+J16</f>
        <v>0</v>
      </c>
      <c r="K17" s="56"/>
      <c r="L17" s="212">
        <f>L9+L16</f>
        <v>0</v>
      </c>
      <c r="M17" s="56"/>
      <c r="N17" s="212">
        <f>N9+N16</f>
        <v>0</v>
      </c>
      <c r="O17" s="56"/>
      <c r="P17" s="212">
        <f>P9+P16</f>
        <v>0</v>
      </c>
    </row>
    <row r="18" spans="1:16" ht="14.5" x14ac:dyDescent="0.35">
      <c r="A18" s="18" t="s">
        <v>43</v>
      </c>
      <c r="B18" s="19"/>
      <c r="C18" s="19"/>
      <c r="D18" s="19"/>
      <c r="E18" s="19"/>
      <c r="F18" s="19"/>
      <c r="G18" s="20"/>
      <c r="H18" s="58"/>
      <c r="I18" s="59"/>
      <c r="J18" s="59"/>
      <c r="K18" s="60"/>
      <c r="L18" s="58"/>
      <c r="M18" s="60"/>
      <c r="N18" s="58"/>
      <c r="O18" s="60"/>
      <c r="P18" s="58"/>
    </row>
    <row r="19" spans="1:16" ht="14.5" x14ac:dyDescent="0.35">
      <c r="A19" s="24"/>
      <c r="B19" s="25" t="s">
        <v>44</v>
      </c>
      <c r="C19" s="14"/>
      <c r="D19" s="14"/>
      <c r="E19" s="14"/>
      <c r="F19" s="14"/>
      <c r="G19" s="24"/>
      <c r="H19" s="61"/>
      <c r="I19" s="57"/>
      <c r="J19" s="57"/>
      <c r="K19" s="62"/>
      <c r="L19" s="61"/>
      <c r="M19" s="62"/>
      <c r="N19" s="61"/>
      <c r="O19" s="62"/>
      <c r="P19" s="61"/>
    </row>
    <row r="20" spans="1:16" ht="14.5" x14ac:dyDescent="0.35">
      <c r="A20" s="24"/>
      <c r="B20" s="14"/>
      <c r="C20" s="14" t="s">
        <v>102</v>
      </c>
      <c r="D20" s="14"/>
      <c r="E20" s="14"/>
      <c r="F20" s="14"/>
      <c r="G20" s="24"/>
      <c r="H20" s="263"/>
      <c r="I20" s="57"/>
      <c r="J20" s="130"/>
      <c r="K20" s="62"/>
      <c r="L20" s="130"/>
      <c r="M20" s="62"/>
      <c r="N20" s="130"/>
      <c r="O20" s="62"/>
      <c r="P20" s="130"/>
    </row>
    <row r="21" spans="1:16" ht="14.5" x14ac:dyDescent="0.35">
      <c r="A21" s="24"/>
      <c r="B21" s="14"/>
      <c r="C21" s="14" t="s">
        <v>103</v>
      </c>
      <c r="D21" s="14"/>
      <c r="E21" s="14"/>
      <c r="F21" s="14"/>
      <c r="G21" s="24"/>
      <c r="H21" s="263"/>
      <c r="I21" s="57"/>
      <c r="J21" s="130"/>
      <c r="K21" s="62"/>
      <c r="L21" s="130"/>
      <c r="M21" s="62"/>
      <c r="N21" s="130"/>
      <c r="O21" s="62"/>
      <c r="P21" s="130"/>
    </row>
    <row r="22" spans="1:16" ht="14.5" x14ac:dyDescent="0.35">
      <c r="A22" s="37"/>
      <c r="B22" s="38" t="s">
        <v>45</v>
      </c>
      <c r="C22" s="38"/>
      <c r="D22" s="39"/>
      <c r="E22" s="39"/>
      <c r="F22" s="39"/>
      <c r="G22" s="37"/>
      <c r="H22" s="200">
        <f>SUM(H20:H21)</f>
        <v>0</v>
      </c>
      <c r="I22" s="63"/>
      <c r="J22" s="198">
        <f>SUM(J20:J21)</f>
        <v>0</v>
      </c>
      <c r="K22" s="64"/>
      <c r="L22" s="198">
        <f>SUM(L20:L21)</f>
        <v>0</v>
      </c>
      <c r="M22" s="64"/>
      <c r="N22" s="198">
        <f>SUM(N20:N21)</f>
        <v>0</v>
      </c>
      <c r="O22" s="64"/>
      <c r="P22" s="198">
        <f>SUM(P20:P21)</f>
        <v>0</v>
      </c>
    </row>
    <row r="23" spans="1:16" ht="14.5" x14ac:dyDescent="0.35">
      <c r="A23" s="65"/>
      <c r="B23" s="25" t="s">
        <v>46</v>
      </c>
      <c r="C23" s="43"/>
      <c r="D23" s="43"/>
      <c r="E23" s="43"/>
      <c r="F23" s="43"/>
      <c r="G23" s="24"/>
      <c r="H23" s="61"/>
      <c r="I23" s="57"/>
      <c r="J23" s="57"/>
      <c r="K23" s="62"/>
      <c r="L23" s="61"/>
      <c r="M23" s="62"/>
      <c r="N23" s="61"/>
      <c r="O23" s="62"/>
      <c r="P23" s="61"/>
    </row>
    <row r="24" spans="1:16" ht="14.5" x14ac:dyDescent="0.35">
      <c r="A24" s="24"/>
      <c r="B24" s="14"/>
      <c r="C24" s="14" t="s">
        <v>166</v>
      </c>
      <c r="D24" s="14"/>
      <c r="E24" s="14"/>
      <c r="F24" s="14"/>
      <c r="G24" s="66" t="s">
        <v>47</v>
      </c>
      <c r="H24" s="67" t="s">
        <v>48</v>
      </c>
      <c r="I24" s="66" t="s">
        <v>47</v>
      </c>
      <c r="J24" s="67" t="s">
        <v>48</v>
      </c>
      <c r="K24" s="66" t="s">
        <v>47</v>
      </c>
      <c r="L24" s="67" t="s">
        <v>48</v>
      </c>
      <c r="M24" s="66" t="s">
        <v>47</v>
      </c>
      <c r="N24" s="67" t="s">
        <v>48</v>
      </c>
      <c r="O24" s="66" t="s">
        <v>47</v>
      </c>
      <c r="P24" s="67" t="s">
        <v>48</v>
      </c>
    </row>
    <row r="25" spans="1:16" ht="14.5" x14ac:dyDescent="0.35">
      <c r="A25" s="24"/>
      <c r="B25" s="14"/>
      <c r="C25" s="14"/>
      <c r="D25" s="9" t="s">
        <v>85</v>
      </c>
      <c r="E25" s="9"/>
      <c r="F25" s="9"/>
      <c r="G25" s="224"/>
      <c r="H25" s="225"/>
      <c r="I25" s="224"/>
      <c r="J25" s="225"/>
      <c r="K25" s="224"/>
      <c r="L25" s="225"/>
      <c r="M25" s="224"/>
      <c r="N25" s="225"/>
      <c r="O25" s="224"/>
      <c r="P25" s="225"/>
    </row>
    <row r="26" spans="1:16" ht="14.5" x14ac:dyDescent="0.35">
      <c r="A26" s="24"/>
      <c r="B26" s="14"/>
      <c r="C26" s="14"/>
      <c r="D26" s="14"/>
      <c r="E26" s="33" t="s">
        <v>86</v>
      </c>
      <c r="F26" s="14"/>
      <c r="G26" s="262"/>
      <c r="H26" s="179"/>
      <c r="I26" s="266"/>
      <c r="J26" s="268">
        <f>ROUND(H26*(1+'Rate Tables'!$M$8),0)</f>
        <v>0</v>
      </c>
      <c r="K26" s="266"/>
      <c r="L26" s="268">
        <f>ROUND(J26*(1+'Rate Tables'!$M$8),0)</f>
        <v>0</v>
      </c>
      <c r="M26" s="266"/>
      <c r="N26" s="268">
        <f>ROUND(L26*(1+'Rate Tables'!$M$8),0)</f>
        <v>0</v>
      </c>
      <c r="O26" s="266"/>
      <c r="P26" s="268">
        <f>ROUND(N26*(1+'Rate Tables'!$M$8),0)</f>
        <v>0</v>
      </c>
    </row>
    <row r="27" spans="1:16" ht="14.5" x14ac:dyDescent="0.35">
      <c r="A27" s="24"/>
      <c r="B27" s="14"/>
      <c r="C27" s="14"/>
      <c r="D27" s="14"/>
      <c r="E27" s="33" t="s">
        <v>86</v>
      </c>
      <c r="F27" s="14"/>
      <c r="G27" s="262"/>
      <c r="H27" s="179"/>
      <c r="I27" s="266"/>
      <c r="J27" s="268">
        <f>ROUND(H27*(1+'Rate Tables'!$M$8),0)</f>
        <v>0</v>
      </c>
      <c r="K27" s="266"/>
      <c r="L27" s="268">
        <f>ROUND(J27*(1+'Rate Tables'!$M$8),0)</f>
        <v>0</v>
      </c>
      <c r="M27" s="266"/>
      <c r="N27" s="268">
        <f>ROUND(L27*(1+'Rate Tables'!$M$8),0)</f>
        <v>0</v>
      </c>
      <c r="O27" s="266"/>
      <c r="P27" s="268">
        <f>ROUND(N27*(1+'Rate Tables'!$M$8),0)</f>
        <v>0</v>
      </c>
    </row>
    <row r="28" spans="1:16" ht="14.5" x14ac:dyDescent="0.35">
      <c r="A28" s="24"/>
      <c r="B28" s="14"/>
      <c r="C28" s="14"/>
      <c r="D28" s="14" t="s">
        <v>49</v>
      </c>
      <c r="E28" s="45"/>
      <c r="F28" s="45"/>
      <c r="G28" s="68"/>
      <c r="H28" s="202">
        <f>ROUND('Rate Tables'!C7*SUM(H26:H27),0)</f>
        <v>0</v>
      </c>
      <c r="I28" s="68"/>
      <c r="J28" s="202">
        <f>ROUND('Rate Tables'!D7*SUM(J26:J27),0)</f>
        <v>0</v>
      </c>
      <c r="K28" s="68"/>
      <c r="L28" s="202">
        <f>ROUND('Rate Tables'!E7*SUM(L26:L27),0)</f>
        <v>0</v>
      </c>
      <c r="M28" s="68"/>
      <c r="N28" s="202">
        <f>ROUND('Rate Tables'!F7*SUM(N26:N27),0)</f>
        <v>0</v>
      </c>
      <c r="O28" s="68"/>
      <c r="P28" s="202">
        <f>ROUND('Rate Tables'!G7*SUM(P26:P27),0)</f>
        <v>0</v>
      </c>
    </row>
    <row r="29" spans="1:16" ht="14.5" x14ac:dyDescent="0.35">
      <c r="A29" s="24"/>
      <c r="B29" s="14"/>
      <c r="C29" s="14"/>
      <c r="D29" s="226"/>
      <c r="E29" s="227"/>
      <c r="F29" s="241" t="s">
        <v>161</v>
      </c>
      <c r="G29" s="242"/>
      <c r="H29" s="243">
        <f>SUM(H26:H28)</f>
        <v>0</v>
      </c>
      <c r="I29" s="242"/>
      <c r="J29" s="243">
        <f>SUM(J26:J28)</f>
        <v>0</v>
      </c>
      <c r="K29" s="242"/>
      <c r="L29" s="243">
        <f>SUM(L26:L28)</f>
        <v>0</v>
      </c>
      <c r="M29" s="242"/>
      <c r="N29" s="243">
        <f>SUM(N26:N28)</f>
        <v>0</v>
      </c>
      <c r="O29" s="242"/>
      <c r="P29" s="243">
        <f>SUM(P26:P28)</f>
        <v>0</v>
      </c>
    </row>
    <row r="30" spans="1:16" ht="14.5" x14ac:dyDescent="0.35">
      <c r="A30" s="24"/>
      <c r="B30" s="14"/>
      <c r="C30" s="14"/>
      <c r="D30" s="9" t="s">
        <v>157</v>
      </c>
      <c r="E30" s="229"/>
      <c r="F30" s="229"/>
      <c r="G30" s="224"/>
      <c r="H30" s="230"/>
      <c r="I30" s="224"/>
      <c r="J30" s="230"/>
      <c r="K30" s="224"/>
      <c r="L30" s="230"/>
      <c r="M30" s="224"/>
      <c r="N30" s="230"/>
      <c r="O30" s="224"/>
      <c r="P30" s="230"/>
    </row>
    <row r="31" spans="1:16" ht="14.5" x14ac:dyDescent="0.35">
      <c r="A31" s="24"/>
      <c r="B31" s="14"/>
      <c r="C31" s="14"/>
      <c r="D31" s="14"/>
      <c r="E31" s="33" t="s">
        <v>158</v>
      </c>
      <c r="F31" s="14"/>
      <c r="G31" s="262"/>
      <c r="H31" s="263"/>
      <c r="I31" s="266"/>
      <c r="J31" s="268">
        <f>ROUND(H31*(1+'Rate Tables'!$M$11),0)</f>
        <v>0</v>
      </c>
      <c r="K31" s="266"/>
      <c r="L31" s="268">
        <f>ROUND(J31*(1+'Rate Tables'!$M$11),0)</f>
        <v>0</v>
      </c>
      <c r="M31" s="266"/>
      <c r="N31" s="268">
        <f>ROUND(L31*(1+'Rate Tables'!$M$11),0)</f>
        <v>0</v>
      </c>
      <c r="O31" s="266"/>
      <c r="P31" s="268">
        <f>ROUND(N31*(1+'Rate Tables'!$M$11),0)</f>
        <v>0</v>
      </c>
    </row>
    <row r="32" spans="1:16" ht="14.5" x14ac:dyDescent="0.35">
      <c r="A32" s="24"/>
      <c r="B32" s="14"/>
      <c r="C32" s="14"/>
      <c r="D32" s="14"/>
      <c r="E32" s="33" t="s">
        <v>158</v>
      </c>
      <c r="F32" s="14"/>
      <c r="G32" s="262"/>
      <c r="H32" s="263"/>
      <c r="I32" s="266"/>
      <c r="J32" s="268">
        <f>ROUND(H32*(1+'Rate Tables'!$M$11),0)</f>
        <v>0</v>
      </c>
      <c r="K32" s="266"/>
      <c r="L32" s="268">
        <f>ROUND(J32*(1+'Rate Tables'!$M$11),0)</f>
        <v>0</v>
      </c>
      <c r="M32" s="266"/>
      <c r="N32" s="268">
        <f>ROUND(L32*(1+'Rate Tables'!$M$11),0)</f>
        <v>0</v>
      </c>
      <c r="O32" s="266"/>
      <c r="P32" s="268">
        <f>ROUND(N32*(1+'Rate Tables'!$M$11),0)</f>
        <v>0</v>
      </c>
    </row>
    <row r="33" spans="1:16" ht="14.5" x14ac:dyDescent="0.35">
      <c r="A33" s="24"/>
      <c r="B33" s="14"/>
      <c r="C33" s="14"/>
      <c r="D33" s="14"/>
      <c r="E33" s="33" t="s">
        <v>158</v>
      </c>
      <c r="F33" s="14"/>
      <c r="G33" s="262"/>
      <c r="H33" s="263"/>
      <c r="I33" s="266"/>
      <c r="J33" s="268">
        <f>ROUND(H33*(1+'Rate Tables'!$M$11),0)</f>
        <v>0</v>
      </c>
      <c r="K33" s="266"/>
      <c r="L33" s="268">
        <f>ROUND(J33*(1+'Rate Tables'!$M$11),0)</f>
        <v>0</v>
      </c>
      <c r="M33" s="266"/>
      <c r="N33" s="268">
        <f>ROUND(L33*(1+'Rate Tables'!$M$11),0)</f>
        <v>0</v>
      </c>
      <c r="O33" s="266"/>
      <c r="P33" s="268">
        <f>ROUND(N33*(1+'Rate Tables'!$M$11),0)</f>
        <v>0</v>
      </c>
    </row>
    <row r="34" spans="1:16" ht="14.5" x14ac:dyDescent="0.35">
      <c r="A34" s="24"/>
      <c r="B34" s="14"/>
      <c r="C34" s="14"/>
      <c r="D34" s="14"/>
      <c r="E34" s="33" t="s">
        <v>158</v>
      </c>
      <c r="F34" s="14"/>
      <c r="G34" s="262"/>
      <c r="H34" s="263"/>
      <c r="I34" s="266"/>
      <c r="J34" s="268">
        <f>ROUND(H34*(1+'Rate Tables'!$M$11),0)</f>
        <v>0</v>
      </c>
      <c r="K34" s="266"/>
      <c r="L34" s="268">
        <f>ROUND(J34*(1+'Rate Tables'!$M$11),0)</f>
        <v>0</v>
      </c>
      <c r="M34" s="266"/>
      <c r="N34" s="268">
        <f>ROUND(L34*(1+'Rate Tables'!$M$11),0)</f>
        <v>0</v>
      </c>
      <c r="O34" s="266"/>
      <c r="P34" s="268">
        <f>ROUND(N34*(1+'Rate Tables'!$M$11),0)</f>
        <v>0</v>
      </c>
    </row>
    <row r="35" spans="1:16" ht="14.5" x14ac:dyDescent="0.35">
      <c r="A35" s="24"/>
      <c r="B35" s="14"/>
      <c r="C35" s="14"/>
      <c r="D35" s="14" t="s">
        <v>159</v>
      </c>
      <c r="E35" s="45"/>
      <c r="F35" s="45"/>
      <c r="G35" s="68"/>
      <c r="H35" s="202">
        <f>ROUND('Rate Tables'!C15*SUM(H31:H32),0)</f>
        <v>0</v>
      </c>
      <c r="I35" s="68"/>
      <c r="J35" s="202">
        <f>ROUND('Rate Tables'!D15*SUM(J31:J32),0)</f>
        <v>0</v>
      </c>
      <c r="K35" s="68"/>
      <c r="L35" s="202">
        <f>ROUND('Rate Tables'!E15*SUM(L31:L32),0)</f>
        <v>0</v>
      </c>
      <c r="M35" s="68"/>
      <c r="N35" s="202">
        <f>ROUND('Rate Tables'!F15*SUM(N31:N32),0)</f>
        <v>0</v>
      </c>
      <c r="O35" s="68"/>
      <c r="P35" s="202">
        <f>ROUND('Rate Tables'!G15*SUM(P31:P32),0)</f>
        <v>0</v>
      </c>
    </row>
    <row r="36" spans="1:16" ht="14.5" x14ac:dyDescent="0.35">
      <c r="A36" s="24"/>
      <c r="B36" s="14"/>
      <c r="C36" s="14"/>
      <c r="D36" s="226"/>
      <c r="E36" s="227"/>
      <c r="F36" s="241" t="s">
        <v>160</v>
      </c>
      <c r="G36" s="242"/>
      <c r="H36" s="244">
        <f>SUM(H31:H35)</f>
        <v>0</v>
      </c>
      <c r="I36" s="242"/>
      <c r="J36" s="244">
        <f>SUM(J31:J35)</f>
        <v>0</v>
      </c>
      <c r="K36" s="242"/>
      <c r="L36" s="244">
        <f>SUM(L31:L35)</f>
        <v>0</v>
      </c>
      <c r="M36" s="242"/>
      <c r="N36" s="244">
        <f>SUM(N31:N35)</f>
        <v>0</v>
      </c>
      <c r="O36" s="242"/>
      <c r="P36" s="244">
        <f>SUM(P31:P35)</f>
        <v>0</v>
      </c>
    </row>
    <row r="37" spans="1:16" ht="14.5" x14ac:dyDescent="0.35">
      <c r="A37" s="24"/>
      <c r="B37" s="14"/>
      <c r="C37" s="14"/>
      <c r="D37" s="9" t="s">
        <v>87</v>
      </c>
      <c r="E37" s="229"/>
      <c r="F37" s="229"/>
      <c r="G37" s="224"/>
      <c r="H37" s="230"/>
      <c r="I37" s="224"/>
      <c r="J37" s="230"/>
      <c r="K37" s="224"/>
      <c r="L37" s="230"/>
      <c r="M37" s="224"/>
      <c r="N37" s="230"/>
      <c r="O37" s="224"/>
      <c r="P37" s="230"/>
    </row>
    <row r="38" spans="1:16" ht="14.5" x14ac:dyDescent="0.35">
      <c r="A38" s="24"/>
      <c r="B38" s="14"/>
      <c r="C38" s="14"/>
      <c r="D38" s="14"/>
      <c r="E38" s="33" t="s">
        <v>88</v>
      </c>
      <c r="F38" s="45"/>
      <c r="G38" s="262"/>
      <c r="H38" s="263"/>
      <c r="I38" s="266"/>
      <c r="J38" s="268">
        <f>ROUND(H38*(1+'Rate Tables'!$M$10),0)</f>
        <v>0</v>
      </c>
      <c r="K38" s="266"/>
      <c r="L38" s="268">
        <f>ROUND(J38*(1+'Rate Tables'!$M$10),0)</f>
        <v>0</v>
      </c>
      <c r="M38" s="266"/>
      <c r="N38" s="268">
        <f>ROUND(L38*(1+'Rate Tables'!$M$10),0)</f>
        <v>0</v>
      </c>
      <c r="O38" s="266"/>
      <c r="P38" s="268">
        <f>ROUND(N38*(1+'Rate Tables'!$M$10),0)</f>
        <v>0</v>
      </c>
    </row>
    <row r="39" spans="1:16" ht="14.5" x14ac:dyDescent="0.35">
      <c r="A39" s="24"/>
      <c r="B39" s="14"/>
      <c r="C39" s="14"/>
      <c r="D39" s="14"/>
      <c r="E39" s="33" t="s">
        <v>88</v>
      </c>
      <c r="F39" s="45"/>
      <c r="G39" s="262"/>
      <c r="H39" s="263"/>
      <c r="I39" s="266"/>
      <c r="J39" s="268">
        <f>ROUND(H39*(1+'Rate Tables'!$M$10),0)</f>
        <v>0</v>
      </c>
      <c r="K39" s="266"/>
      <c r="L39" s="268">
        <f>ROUND(J39*(1+'Rate Tables'!$M$10),0)</f>
        <v>0</v>
      </c>
      <c r="M39" s="266"/>
      <c r="N39" s="268">
        <f>ROUND(L39*(1+'Rate Tables'!$M$10),0)</f>
        <v>0</v>
      </c>
      <c r="O39" s="266"/>
      <c r="P39" s="268">
        <f>ROUND(N39*(1+'Rate Tables'!$M$10),0)</f>
        <v>0</v>
      </c>
    </row>
    <row r="40" spans="1:16" ht="14.5" x14ac:dyDescent="0.35">
      <c r="A40" s="24"/>
      <c r="B40" s="14"/>
      <c r="C40" s="14"/>
      <c r="D40" s="14" t="s">
        <v>50</v>
      </c>
      <c r="E40" s="45"/>
      <c r="F40" s="45"/>
      <c r="G40" s="68"/>
      <c r="H40" s="202">
        <f>ROUND('Rate Tables'!C13*SUM(H38:H39),0)</f>
        <v>0</v>
      </c>
      <c r="I40" s="68"/>
      <c r="J40" s="202">
        <f>ROUND('Rate Tables'!D13*SUM(J38:J39),0)</f>
        <v>0</v>
      </c>
      <c r="K40" s="68"/>
      <c r="L40" s="202">
        <f>ROUND('Rate Tables'!E13*SUM(L38:L39),0)</f>
        <v>0</v>
      </c>
      <c r="M40" s="68"/>
      <c r="N40" s="202">
        <f>ROUND('Rate Tables'!F13*SUM(N38:N39),0)</f>
        <v>0</v>
      </c>
      <c r="O40" s="68"/>
      <c r="P40" s="202">
        <f>ROUND('Rate Tables'!G13*SUM(P38:P39),0)</f>
        <v>0</v>
      </c>
    </row>
    <row r="41" spans="1:16" ht="14.5" x14ac:dyDescent="0.35">
      <c r="A41" s="24"/>
      <c r="B41" s="14"/>
      <c r="C41" s="14"/>
      <c r="D41" s="226"/>
      <c r="E41" s="227"/>
      <c r="F41" s="241" t="s">
        <v>162</v>
      </c>
      <c r="G41" s="242"/>
      <c r="H41" s="245">
        <f>SUM(H38:H40)</f>
        <v>0</v>
      </c>
      <c r="I41" s="242"/>
      <c r="J41" s="245">
        <f>SUM(J38:J40)</f>
        <v>0</v>
      </c>
      <c r="K41" s="242"/>
      <c r="L41" s="245">
        <f>SUM(L38:L40)</f>
        <v>0</v>
      </c>
      <c r="M41" s="242"/>
      <c r="N41" s="245">
        <f>SUM(N38:N40)</f>
        <v>0</v>
      </c>
      <c r="O41" s="242"/>
      <c r="P41" s="245">
        <f>SUM(P38:P40)</f>
        <v>0</v>
      </c>
    </row>
    <row r="42" spans="1:16" ht="14.5" x14ac:dyDescent="0.35">
      <c r="A42" s="24"/>
      <c r="B42" s="14"/>
      <c r="C42" s="14"/>
      <c r="D42" s="226" t="s">
        <v>51</v>
      </c>
      <c r="E42" s="227"/>
      <c r="F42" s="227"/>
      <c r="G42" s="228"/>
      <c r="H42" s="240"/>
      <c r="I42" s="228"/>
      <c r="J42" s="240"/>
      <c r="K42" s="228"/>
      <c r="L42" s="240"/>
      <c r="M42" s="228"/>
      <c r="N42" s="240"/>
      <c r="O42" s="228"/>
      <c r="P42" s="240"/>
    </row>
    <row r="43" spans="1:16" ht="14.5" x14ac:dyDescent="0.35">
      <c r="A43" s="24"/>
      <c r="B43" s="14"/>
      <c r="C43" s="14"/>
      <c r="D43" s="9" t="s">
        <v>149</v>
      </c>
      <c r="E43" s="229"/>
      <c r="F43" s="229"/>
      <c r="G43" s="261"/>
      <c r="H43" s="264"/>
      <c r="I43" s="265"/>
      <c r="J43" s="267"/>
      <c r="K43" s="265"/>
      <c r="L43" s="267"/>
      <c r="M43" s="265"/>
      <c r="N43" s="267"/>
      <c r="O43" s="265"/>
      <c r="P43" s="267"/>
    </row>
    <row r="44" spans="1:16" ht="14.5" x14ac:dyDescent="0.35">
      <c r="A44" s="24"/>
      <c r="B44" s="14"/>
      <c r="C44" s="14"/>
      <c r="D44" s="14" t="s">
        <v>110</v>
      </c>
      <c r="E44" s="45"/>
      <c r="F44" s="45"/>
      <c r="G44" s="68"/>
      <c r="H44" s="202">
        <f>ROUND('Rate Tables'!C16*SUM(H43),0)</f>
        <v>0</v>
      </c>
      <c r="I44" s="68"/>
      <c r="J44" s="202">
        <f>ROUND('Rate Tables'!D16*SUM(J43),0)</f>
        <v>0</v>
      </c>
      <c r="K44" s="68"/>
      <c r="L44" s="202">
        <f>ROUND('Rate Tables'!E16*SUM(L43),0)</f>
        <v>0</v>
      </c>
      <c r="M44" s="68"/>
      <c r="N44" s="202">
        <f>ROUND('Rate Tables'!F16*SUM(N43),0)</f>
        <v>0</v>
      </c>
      <c r="O44" s="68"/>
      <c r="P44" s="202">
        <f>ROUND('Rate Tables'!G16*SUM(P43),0)</f>
        <v>0</v>
      </c>
    </row>
    <row r="45" spans="1:16" ht="14.5" x14ac:dyDescent="0.35">
      <c r="A45" s="24"/>
      <c r="B45" s="14"/>
      <c r="C45" s="14"/>
      <c r="D45" s="226"/>
      <c r="E45" s="227"/>
      <c r="F45" s="241" t="s">
        <v>163</v>
      </c>
      <c r="G45" s="242"/>
      <c r="H45" s="244">
        <f>SUM(H43:H44)</f>
        <v>0</v>
      </c>
      <c r="I45" s="246"/>
      <c r="J45" s="247">
        <f>SUM(J43:J44)</f>
        <v>0</v>
      </c>
      <c r="K45" s="246"/>
      <c r="L45" s="247">
        <f>SUM(L43:L44)</f>
        <v>0</v>
      </c>
      <c r="M45" s="246"/>
      <c r="N45" s="247">
        <f>SUM(N43:N44)</f>
        <v>0</v>
      </c>
      <c r="O45" s="246"/>
      <c r="P45" s="247">
        <f>SUM(P43:P44)</f>
        <v>0</v>
      </c>
    </row>
    <row r="46" spans="1:16" ht="14.5" x14ac:dyDescent="0.35">
      <c r="A46" s="33"/>
      <c r="B46" s="33"/>
      <c r="C46" s="14"/>
      <c r="D46" s="9" t="s">
        <v>52</v>
      </c>
      <c r="E46" s="9"/>
      <c r="F46" s="9"/>
      <c r="G46" s="261"/>
      <c r="H46" s="264"/>
      <c r="I46" s="231"/>
      <c r="J46" s="237">
        <f>ROUND(H46*(1+'Rate Tables'!$M$12),0)</f>
        <v>0</v>
      </c>
      <c r="K46" s="231"/>
      <c r="L46" s="237">
        <f>ROUND(J46*(1+'Rate Tables'!$M$12),0)</f>
        <v>0</v>
      </c>
      <c r="M46" s="231"/>
      <c r="N46" s="237">
        <f>ROUND(L46*(1+'Rate Tables'!$M$12),0)</f>
        <v>0</v>
      </c>
      <c r="O46" s="231"/>
      <c r="P46" s="237">
        <f>ROUND(N46*(1+'Rate Tables'!$M$12),0)</f>
        <v>0</v>
      </c>
    </row>
    <row r="47" spans="1:16" ht="14.5" x14ac:dyDescent="0.35">
      <c r="A47" s="252"/>
      <c r="B47" s="33"/>
      <c r="C47" s="14"/>
      <c r="D47" s="14" t="s">
        <v>53</v>
      </c>
      <c r="E47" s="14"/>
      <c r="F47" s="14"/>
      <c r="G47" s="68"/>
      <c r="H47" s="202">
        <f>ROUND('Rate Tables'!C19*SUM(H46),0)</f>
        <v>0</v>
      </c>
      <c r="I47" s="117"/>
      <c r="J47" s="202">
        <f>ROUND('Rate Tables'!D19*SUM(J46),0)</f>
        <v>0</v>
      </c>
      <c r="K47" s="68"/>
      <c r="L47" s="202">
        <f>ROUND('Rate Tables'!E19*SUM(L46),0)</f>
        <v>0</v>
      </c>
      <c r="M47" s="68"/>
      <c r="N47" s="202">
        <f>ROUND('Rate Tables'!F19*SUM(N46),0)</f>
        <v>0</v>
      </c>
      <c r="O47" s="68"/>
      <c r="P47" s="202">
        <f>ROUND('Rate Tables'!G19*SUM(P46),0)</f>
        <v>0</v>
      </c>
    </row>
    <row r="48" spans="1:16" ht="14.5" x14ac:dyDescent="0.35">
      <c r="A48" s="252"/>
      <c r="B48" s="33"/>
      <c r="C48" s="14"/>
      <c r="D48" s="226"/>
      <c r="E48" s="226"/>
      <c r="F48" s="248" t="s">
        <v>164</v>
      </c>
      <c r="G48" s="242"/>
      <c r="H48" s="245">
        <f>SUM(H46:H47)</f>
        <v>0</v>
      </c>
      <c r="I48" s="246"/>
      <c r="J48" s="245">
        <f>SUM(J46:J47)</f>
        <v>0</v>
      </c>
      <c r="K48" s="242"/>
      <c r="L48" s="245">
        <f>SUM(L46:L47)</f>
        <v>0</v>
      </c>
      <c r="M48" s="242"/>
      <c r="N48" s="245">
        <f>SUM(N46:N47)</f>
        <v>0</v>
      </c>
      <c r="O48" s="242"/>
      <c r="P48" s="245">
        <f>SUM(P46:P47)</f>
        <v>0</v>
      </c>
    </row>
    <row r="49" spans="1:16" ht="14.5" x14ac:dyDescent="0.35">
      <c r="A49" s="252"/>
      <c r="B49" s="33"/>
      <c r="C49" s="71" t="s">
        <v>54</v>
      </c>
      <c r="D49" s="70"/>
      <c r="E49" s="70"/>
      <c r="F49" s="70"/>
      <c r="G49" s="69"/>
      <c r="H49" s="257">
        <f>SUM(H25:H45)</f>
        <v>0</v>
      </c>
      <c r="I49" s="73"/>
      <c r="J49" s="257">
        <f>SUM(J25:J45)</f>
        <v>0</v>
      </c>
      <c r="K49" s="74"/>
      <c r="L49" s="257">
        <f>SUM(L25:L45)</f>
        <v>0</v>
      </c>
      <c r="M49" s="74"/>
      <c r="N49" s="257">
        <f>SUM(N25:N45)</f>
        <v>0</v>
      </c>
      <c r="O49" s="75"/>
      <c r="P49" s="257">
        <f>SUM(P25:P45)</f>
        <v>0</v>
      </c>
    </row>
    <row r="50" spans="1:16" ht="14.5" x14ac:dyDescent="0.35">
      <c r="A50" s="24"/>
      <c r="B50" s="14"/>
      <c r="C50" s="14" t="s">
        <v>167</v>
      </c>
      <c r="D50" s="14"/>
      <c r="E50" s="14"/>
      <c r="F50" s="14"/>
      <c r="G50" s="66"/>
      <c r="H50" s="255" t="s">
        <v>48</v>
      </c>
      <c r="I50" s="256"/>
      <c r="J50" s="255" t="s">
        <v>48</v>
      </c>
      <c r="K50" s="256"/>
      <c r="L50" s="255" t="s">
        <v>48</v>
      </c>
      <c r="M50" s="256"/>
      <c r="N50" s="255" t="s">
        <v>48</v>
      </c>
      <c r="O50" s="256"/>
      <c r="P50" s="255" t="s">
        <v>48</v>
      </c>
    </row>
    <row r="51" spans="1:16" ht="14.5" x14ac:dyDescent="0.35">
      <c r="A51" s="24"/>
      <c r="B51" s="14"/>
      <c r="C51" s="14"/>
      <c r="D51" s="14" t="s">
        <v>105</v>
      </c>
      <c r="E51" s="14"/>
      <c r="F51" s="45"/>
      <c r="G51" s="24"/>
      <c r="H51" s="130"/>
      <c r="I51" s="77"/>
      <c r="J51" s="196">
        <f>ROUND(H51*(1+'Rate Tables'!$P$14),0)</f>
        <v>0</v>
      </c>
      <c r="K51" s="118"/>
      <c r="L51" s="196">
        <f>ROUND(J51*(1+'Rate Tables'!$P$14),0)</f>
        <v>0</v>
      </c>
      <c r="M51" s="118"/>
      <c r="N51" s="196">
        <f>ROUND(L51*(1+'Rate Tables'!$P$14),0)</f>
        <v>0</v>
      </c>
      <c r="O51" s="118"/>
      <c r="P51" s="196">
        <f>ROUND(N51*(1+'Rate Tables'!$P$14),0)</f>
        <v>0</v>
      </c>
    </row>
    <row r="52" spans="1:16" ht="14.5" x14ac:dyDescent="0.35">
      <c r="A52" s="24" t="s">
        <v>55</v>
      </c>
      <c r="B52" s="14"/>
      <c r="C52" s="14"/>
      <c r="D52" s="14" t="s">
        <v>56</v>
      </c>
      <c r="E52" s="14"/>
      <c r="F52" s="45"/>
      <c r="G52" s="24"/>
      <c r="H52" s="130"/>
      <c r="I52" s="77"/>
      <c r="J52" s="196">
        <f>ROUND(H52*(1+'Rate Tables'!$P$14),0)</f>
        <v>0</v>
      </c>
      <c r="K52" s="118"/>
      <c r="L52" s="196">
        <f>ROUND(J52*(1+'Rate Tables'!$P$14),0)</f>
        <v>0</v>
      </c>
      <c r="M52" s="118"/>
      <c r="N52" s="196">
        <f>ROUND(L52*(1+'Rate Tables'!$P$14),0)</f>
        <v>0</v>
      </c>
      <c r="O52" s="118"/>
      <c r="P52" s="196">
        <f>ROUND(N52*(1+'Rate Tables'!$P$14),0)</f>
        <v>0</v>
      </c>
    </row>
    <row r="53" spans="1:16" ht="14.5" x14ac:dyDescent="0.35">
      <c r="A53" s="24"/>
      <c r="B53" s="14"/>
      <c r="C53" s="14"/>
      <c r="D53" s="14" t="s">
        <v>106</v>
      </c>
      <c r="E53" s="14"/>
      <c r="F53" s="14"/>
      <c r="G53" s="78"/>
      <c r="H53" s="130"/>
      <c r="I53" s="78"/>
      <c r="J53" s="196">
        <f>ROUND(H53*(1+'Rate Tables'!$P$14),0)</f>
        <v>0</v>
      </c>
      <c r="K53" s="119"/>
      <c r="L53" s="196">
        <f>ROUND(J53*(1+'Rate Tables'!$P$14),0)</f>
        <v>0</v>
      </c>
      <c r="M53" s="120"/>
      <c r="N53" s="196">
        <f>ROUND(L53*(1+'Rate Tables'!$P$14),0)</f>
        <v>0</v>
      </c>
      <c r="O53" s="121"/>
      <c r="P53" s="196">
        <f>ROUND(N53*(1+'Rate Tables'!$P$14),0)</f>
        <v>0</v>
      </c>
    </row>
    <row r="54" spans="1:16" ht="14.5" x14ac:dyDescent="0.35">
      <c r="A54" s="24"/>
      <c r="B54" s="14"/>
      <c r="C54" s="14"/>
      <c r="D54" s="14" t="s">
        <v>57</v>
      </c>
      <c r="E54" s="14"/>
      <c r="F54" s="14"/>
      <c r="G54" s="78"/>
      <c r="H54" s="130"/>
      <c r="I54" s="78"/>
      <c r="J54" s="196">
        <f>ROUND(H54*(1+'Rate Tables'!$P$14),0)</f>
        <v>0</v>
      </c>
      <c r="K54" s="119"/>
      <c r="L54" s="196">
        <f>ROUND(J54*(1+'Rate Tables'!$P$14),0)</f>
        <v>0</v>
      </c>
      <c r="M54" s="120"/>
      <c r="N54" s="196">
        <f>ROUND(L54*(1+'Rate Tables'!$P$14),0)</f>
        <v>0</v>
      </c>
      <c r="O54" s="121"/>
      <c r="P54" s="196">
        <f>ROUND(N54*(1+'Rate Tables'!$P$14),0)</f>
        <v>0</v>
      </c>
    </row>
    <row r="55" spans="1:16" ht="14.5" x14ac:dyDescent="0.35">
      <c r="A55" s="24"/>
      <c r="B55" s="14"/>
      <c r="C55" s="14"/>
      <c r="D55" s="14" t="s">
        <v>58</v>
      </c>
      <c r="E55" s="14"/>
      <c r="F55" s="14"/>
      <c r="G55" s="78"/>
      <c r="H55" s="130"/>
      <c r="I55" s="78"/>
      <c r="J55" s="196">
        <f>ROUND(H55*(1+'Rate Tables'!$P$14),0)</f>
        <v>0</v>
      </c>
      <c r="K55" s="119"/>
      <c r="L55" s="196">
        <f>ROUND(J55*(1+'Rate Tables'!$P$14),0)</f>
        <v>0</v>
      </c>
      <c r="M55" s="120"/>
      <c r="N55" s="196">
        <f>ROUND(L55*(1+'Rate Tables'!$P$14),0)</f>
        <v>0</v>
      </c>
      <c r="O55" s="121"/>
      <c r="P55" s="196">
        <f>ROUND(N55*(1+'Rate Tables'!$P$14),0)</f>
        <v>0</v>
      </c>
    </row>
    <row r="56" spans="1:16" ht="14.5" x14ac:dyDescent="0.35">
      <c r="A56" s="24"/>
      <c r="B56" s="14"/>
      <c r="C56" s="14"/>
      <c r="D56" s="14" t="s">
        <v>59</v>
      </c>
      <c r="E56" s="14"/>
      <c r="F56" s="14"/>
      <c r="G56" s="78"/>
      <c r="H56" s="130"/>
      <c r="I56" s="78"/>
      <c r="J56" s="196">
        <f>ROUND(H56*(1+'Rate Tables'!$P$14),0)</f>
        <v>0</v>
      </c>
      <c r="K56" s="119"/>
      <c r="L56" s="196">
        <f>ROUND(J56*(1+'Rate Tables'!$P$14),0)</f>
        <v>0</v>
      </c>
      <c r="M56" s="120"/>
      <c r="N56" s="196">
        <f>ROUND(L56*(1+'Rate Tables'!$P$14),0)</f>
        <v>0</v>
      </c>
      <c r="O56" s="121"/>
      <c r="P56" s="196">
        <f>ROUND(N56*(1+'Rate Tables'!$P$14),0)</f>
        <v>0</v>
      </c>
    </row>
    <row r="57" spans="1:16" ht="14.5" x14ac:dyDescent="0.35">
      <c r="A57" s="24"/>
      <c r="B57" s="14"/>
      <c r="C57" s="14"/>
      <c r="D57" s="14" t="s">
        <v>89</v>
      </c>
      <c r="E57" s="14"/>
      <c r="F57" s="14"/>
      <c r="G57" s="78"/>
      <c r="H57" s="130"/>
      <c r="I57" s="122"/>
      <c r="J57" s="196">
        <f>ROUND(H57*(1+'Rate Tables'!$P$14),0)</f>
        <v>0</v>
      </c>
      <c r="K57" s="119"/>
      <c r="L57" s="196">
        <f>ROUND(J57*(1+'Rate Tables'!$P$14),0)</f>
        <v>0</v>
      </c>
      <c r="M57" s="120"/>
      <c r="N57" s="196">
        <f>ROUND(L57*(1+'Rate Tables'!$P$14),0)</f>
        <v>0</v>
      </c>
      <c r="O57" s="121"/>
      <c r="P57" s="196">
        <f>ROUND(N57*(1+'Rate Tables'!$P$14),0)</f>
        <v>0</v>
      </c>
    </row>
    <row r="58" spans="1:16" ht="14.5" x14ac:dyDescent="0.35">
      <c r="A58" s="69"/>
      <c r="B58" s="70"/>
      <c r="C58" s="71" t="s">
        <v>61</v>
      </c>
      <c r="D58" s="70"/>
      <c r="E58" s="70"/>
      <c r="F58" s="70"/>
      <c r="G58" s="79"/>
      <c r="H58" s="202">
        <f>SUM(H50:H57)</f>
        <v>0</v>
      </c>
      <c r="I58" s="81"/>
      <c r="J58" s="202">
        <f>SUM(J50:J57)</f>
        <v>0</v>
      </c>
      <c r="K58" s="79"/>
      <c r="L58" s="202">
        <f>SUM(L50:L57)</f>
        <v>0</v>
      </c>
      <c r="M58" s="79"/>
      <c r="N58" s="202">
        <f>SUM(N50:N57)</f>
        <v>0</v>
      </c>
      <c r="O58" s="82"/>
      <c r="P58" s="202">
        <f>SUM(P50:P57)</f>
        <v>0</v>
      </c>
    </row>
    <row r="59" spans="1:16" ht="14.5" x14ac:dyDescent="0.35">
      <c r="A59" s="83"/>
      <c r="B59" s="38" t="s">
        <v>62</v>
      </c>
      <c r="C59" s="38"/>
      <c r="D59" s="38"/>
      <c r="E59" s="38"/>
      <c r="F59" s="38"/>
      <c r="G59" s="84"/>
      <c r="H59" s="200">
        <f>SUM(H58,H49)</f>
        <v>0</v>
      </c>
      <c r="I59" s="85"/>
      <c r="J59" s="259">
        <f>SUM(J58,J49)</f>
        <v>0</v>
      </c>
      <c r="K59" s="84"/>
      <c r="L59" s="259">
        <f>SUM(L58,L49)</f>
        <v>0</v>
      </c>
      <c r="M59" s="84"/>
      <c r="N59" s="259">
        <f>SUM(N58,N49)</f>
        <v>0</v>
      </c>
      <c r="O59" s="64"/>
      <c r="P59" s="259">
        <f>SUM(P58,P49)</f>
        <v>0</v>
      </c>
    </row>
    <row r="60" spans="1:16" ht="14.5" x14ac:dyDescent="0.35">
      <c r="A60" s="86" t="s">
        <v>63</v>
      </c>
      <c r="B60" s="87"/>
      <c r="C60" s="87"/>
      <c r="D60" s="87"/>
      <c r="E60" s="87"/>
      <c r="F60" s="87"/>
      <c r="G60" s="88"/>
      <c r="H60" s="201">
        <f>+H22+H59</f>
        <v>0</v>
      </c>
      <c r="I60" s="90"/>
      <c r="J60" s="201">
        <f>+J22+J59</f>
        <v>0</v>
      </c>
      <c r="K60" s="88"/>
      <c r="L60" s="201">
        <f>+L22+L59</f>
        <v>0</v>
      </c>
      <c r="M60" s="88"/>
      <c r="N60" s="201">
        <f>+N22+N59</f>
        <v>0</v>
      </c>
      <c r="O60" s="91"/>
      <c r="P60" s="201">
        <f>+P22+P59</f>
        <v>0</v>
      </c>
    </row>
    <row r="61" spans="1:16" ht="14.5" x14ac:dyDescent="0.35">
      <c r="A61" s="18" t="s">
        <v>64</v>
      </c>
      <c r="B61" s="19"/>
      <c r="C61" s="19"/>
      <c r="D61" s="19"/>
      <c r="E61" s="19"/>
      <c r="F61" s="19"/>
      <c r="G61" s="92"/>
      <c r="H61" s="93" t="s">
        <v>48</v>
      </c>
      <c r="I61" s="94"/>
      <c r="J61" s="93" t="s">
        <v>48</v>
      </c>
      <c r="K61" s="92"/>
      <c r="L61" s="93" t="s">
        <v>48</v>
      </c>
      <c r="M61" s="92"/>
      <c r="N61" s="93" t="s">
        <v>48</v>
      </c>
      <c r="O61" s="95"/>
      <c r="P61" s="93" t="s">
        <v>48</v>
      </c>
    </row>
    <row r="62" spans="1:16" ht="14.5" x14ac:dyDescent="0.35">
      <c r="A62" s="96"/>
      <c r="B62" s="99" t="s">
        <v>68</v>
      </c>
      <c r="C62" s="45"/>
      <c r="D62" s="45"/>
      <c r="E62" s="45"/>
      <c r="F62" s="45"/>
      <c r="G62" s="123"/>
      <c r="H62" s="101"/>
      <c r="I62" s="123"/>
      <c r="J62" s="101"/>
      <c r="K62" s="123"/>
      <c r="L62" s="101"/>
      <c r="M62" s="123"/>
      <c r="N62" s="101"/>
      <c r="O62" s="123"/>
      <c r="P62" s="101"/>
    </row>
    <row r="63" spans="1:16" ht="14.5" x14ac:dyDescent="0.35">
      <c r="A63" s="96"/>
      <c r="C63" s="45" t="s">
        <v>91</v>
      </c>
      <c r="D63" s="45"/>
      <c r="E63" s="45"/>
      <c r="F63" s="45"/>
      <c r="G63" s="126"/>
      <c r="H63" s="196">
        <f>($H$60-$H$42)*'Rate Tables'!T3</f>
        <v>0</v>
      </c>
      <c r="I63" s="124"/>
      <c r="J63" s="196">
        <f>($J$60-$J$42)*'Rate Tables'!U3</f>
        <v>0</v>
      </c>
      <c r="K63" s="124"/>
      <c r="L63" s="196">
        <f>($L$60-$L$42)*'Rate Tables'!V3</f>
        <v>0</v>
      </c>
      <c r="M63" s="124"/>
      <c r="N63" s="196">
        <f>($N$60-$N$42)*'Rate Tables'!W3</f>
        <v>0</v>
      </c>
      <c r="O63" s="124"/>
      <c r="P63" s="196">
        <f>($P$60-$P$42)*'Rate Tables'!X3</f>
        <v>0</v>
      </c>
    </row>
    <row r="64" spans="1:16" ht="14.5" x14ac:dyDescent="0.35">
      <c r="A64" s="96"/>
      <c r="B64" s="45"/>
      <c r="C64" s="45" t="s">
        <v>69</v>
      </c>
      <c r="D64" s="45"/>
      <c r="E64" s="45"/>
      <c r="F64" s="45"/>
      <c r="G64" s="126"/>
      <c r="H64" s="196">
        <f>($H$60-$H$42)*'Rate Tables'!T4</f>
        <v>0</v>
      </c>
      <c r="I64" s="124"/>
      <c r="J64" s="196">
        <f>($J$60-$J$42)*'Rate Tables'!U4</f>
        <v>0</v>
      </c>
      <c r="K64" s="124"/>
      <c r="L64" s="196">
        <f>($L$60-$L$42)*'Rate Tables'!V4</f>
        <v>0</v>
      </c>
      <c r="M64" s="124"/>
      <c r="N64" s="196">
        <f>($N$60-$N$42)*'Rate Tables'!W4</f>
        <v>0</v>
      </c>
      <c r="O64" s="124"/>
      <c r="P64" s="196">
        <f>($P$60-$P$42)*'Rate Tables'!X4</f>
        <v>0</v>
      </c>
    </row>
    <row r="65" spans="1:16" ht="14.5" x14ac:dyDescent="0.35">
      <c r="A65" s="24"/>
      <c r="B65" s="14"/>
      <c r="C65" s="14" t="s">
        <v>60</v>
      </c>
      <c r="E65" s="14"/>
      <c r="F65" s="14"/>
      <c r="G65" s="78"/>
      <c r="H65" s="130">
        <v>0</v>
      </c>
      <c r="I65" s="122"/>
      <c r="J65" s="130">
        <v>0</v>
      </c>
      <c r="K65" s="119"/>
      <c r="L65" s="130">
        <v>0</v>
      </c>
      <c r="M65" s="120"/>
      <c r="N65" s="130">
        <v>0</v>
      </c>
      <c r="O65" s="121"/>
      <c r="P65" s="130">
        <v>0</v>
      </c>
    </row>
    <row r="66" spans="1:16" ht="14.5" x14ac:dyDescent="0.35">
      <c r="A66" s="86" t="s">
        <v>70</v>
      </c>
      <c r="B66" s="103"/>
      <c r="C66" s="104"/>
      <c r="D66" s="104"/>
      <c r="E66" s="104"/>
      <c r="F66" s="104"/>
      <c r="G66" s="105"/>
      <c r="H66" s="201">
        <f>SUM(H62:H65)</f>
        <v>0</v>
      </c>
      <c r="I66" s="106"/>
      <c r="J66" s="201">
        <f>SUM(J62:J65)</f>
        <v>0</v>
      </c>
      <c r="K66" s="107"/>
      <c r="L66" s="201">
        <f>SUM(L62:L65)</f>
        <v>0</v>
      </c>
      <c r="M66" s="107"/>
      <c r="N66" s="201">
        <f>SUM(N62:N65)</f>
        <v>0</v>
      </c>
      <c r="O66" s="107"/>
      <c r="P66" s="201">
        <f>SUM(P62:P65)</f>
        <v>0</v>
      </c>
    </row>
    <row r="67" spans="1:16" ht="14.5" x14ac:dyDescent="0.35">
      <c r="A67" s="108" t="s">
        <v>71</v>
      </c>
      <c r="B67" s="109"/>
      <c r="C67" s="109"/>
      <c r="D67" s="109"/>
      <c r="E67" s="109"/>
      <c r="F67" s="109"/>
      <c r="G67" s="108"/>
      <c r="H67" s="249">
        <f>H60+H66</f>
        <v>0</v>
      </c>
      <c r="I67" s="108"/>
      <c r="J67" s="249">
        <f>J60+J66</f>
        <v>0</v>
      </c>
      <c r="K67" s="108"/>
      <c r="L67" s="249">
        <f>L60+L66</f>
        <v>0</v>
      </c>
      <c r="M67" s="108"/>
      <c r="N67" s="249">
        <f>N60+N66</f>
        <v>0</v>
      </c>
      <c r="O67" s="108"/>
      <c r="P67" s="249">
        <f>P60+P66</f>
        <v>0</v>
      </c>
    </row>
    <row r="68" spans="1:16" s="111" customFormat="1" ht="14.5" x14ac:dyDescent="0.3">
      <c r="A68" s="206" t="s">
        <v>72</v>
      </c>
      <c r="B68" s="207"/>
      <c r="C68" s="207"/>
      <c r="D68" s="207"/>
      <c r="E68" s="207"/>
      <c r="F68" s="207"/>
      <c r="G68" s="205"/>
      <c r="H68" s="204">
        <f>H17-H67</f>
        <v>0</v>
      </c>
      <c r="I68" s="222"/>
      <c r="J68" s="204">
        <f>J17-J67</f>
        <v>0</v>
      </c>
      <c r="K68" s="223"/>
      <c r="L68" s="204">
        <f>L17-L67</f>
        <v>0</v>
      </c>
      <c r="M68" s="222"/>
      <c r="N68" s="204">
        <f>N17-N67</f>
        <v>0</v>
      </c>
      <c r="O68" s="223"/>
      <c r="P68" s="204">
        <f>P17-P67</f>
        <v>0</v>
      </c>
    </row>
    <row r="69" spans="1:16" s="111" customFormat="1" ht="14.5" x14ac:dyDescent="0.3">
      <c r="A69" s="139"/>
      <c r="B69" s="140"/>
      <c r="C69" s="140"/>
      <c r="D69" s="140"/>
      <c r="E69" s="140"/>
      <c r="F69" s="140"/>
      <c r="G69" s="141"/>
      <c r="H69" s="142"/>
      <c r="I69" s="143"/>
      <c r="J69" s="142"/>
      <c r="K69" s="143"/>
      <c r="L69" s="142"/>
      <c r="M69" s="143"/>
      <c r="N69" s="142"/>
      <c r="O69" s="143"/>
      <c r="P69" s="142"/>
    </row>
    <row r="70" spans="1:16" s="112" customFormat="1" ht="14.5" x14ac:dyDescent="0.25">
      <c r="A70" s="318" t="s">
        <v>108</v>
      </c>
      <c r="B70" s="319"/>
      <c r="C70" s="319"/>
      <c r="D70" s="319"/>
      <c r="E70" s="319"/>
      <c r="F70" s="319"/>
      <c r="G70" s="319"/>
      <c r="H70" s="319"/>
      <c r="I70" s="319"/>
      <c r="J70" s="319"/>
      <c r="K70" s="319"/>
      <c r="L70" s="319"/>
      <c r="M70" s="319"/>
      <c r="N70" s="319"/>
      <c r="O70" s="319"/>
      <c r="P70" s="319"/>
    </row>
    <row r="71" spans="1:16" s="112" customFormat="1" ht="14.5" x14ac:dyDescent="0.35">
      <c r="A71" s="135">
        <v>1</v>
      </c>
      <c r="B71" s="136" t="s">
        <v>111</v>
      </c>
      <c r="C71" s="137"/>
      <c r="D71" s="137"/>
      <c r="E71" s="137"/>
      <c r="F71" s="137"/>
      <c r="G71" s="136"/>
      <c r="H71" s="138"/>
      <c r="I71" s="138"/>
      <c r="J71" s="138"/>
      <c r="K71" s="138"/>
      <c r="L71" s="138"/>
      <c r="M71" s="138"/>
      <c r="N71" s="138"/>
      <c r="O71" s="138"/>
      <c r="P71" s="138"/>
    </row>
    <row r="72" spans="1:16" x14ac:dyDescent="0.3">
      <c r="B72" s="127" t="s">
        <v>92</v>
      </c>
      <c r="F72" s="113"/>
    </row>
    <row r="73" spans="1:16" ht="13.5" thickBot="1" x14ac:dyDescent="0.35">
      <c r="B73" s="325" t="s">
        <v>93</v>
      </c>
      <c r="C73" s="317"/>
      <c r="D73" s="317"/>
      <c r="E73" s="317"/>
      <c r="F73" s="317"/>
      <c r="G73" s="317"/>
    </row>
    <row r="74" spans="1:16" ht="13.5" thickBot="1" x14ac:dyDescent="0.35">
      <c r="B74" s="322"/>
      <c r="C74" s="323"/>
      <c r="D74" s="323"/>
      <c r="E74" s="323"/>
      <c r="F74" s="323"/>
      <c r="G74" s="324"/>
    </row>
  </sheetData>
  <mergeCells count="4">
    <mergeCell ref="B74:G74"/>
    <mergeCell ref="A70:P70"/>
    <mergeCell ref="B73:G73"/>
    <mergeCell ref="A1:F1"/>
  </mergeCells>
  <dataValidations disablePrompts="1" count="1">
    <dataValidation allowBlank="1" showInputMessage="1" showErrorMessage="1" promptTitle="Hourly Workers" sqref="F49" xr:uid="{EA1317EF-8F3F-48D2-9281-F9723A1E8FC0}"/>
  </dataValidations>
  <printOptions horizontalCentered="1"/>
  <pageMargins left="0.5" right="0.5" top="0.5" bottom="0.5" header="0.25" footer="0.25"/>
  <pageSetup scale="59" orientation="portrait" r:id="rId1"/>
  <headerFooter>
    <oddHeader>&amp;C3x Restricted (Gifts or Grants)</oddHeader>
    <oddFooter>&amp;L&amp;"Calibri,Regular"&amp;F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36DDC-BDA4-4472-99B5-E1ED7557900B}">
  <sheetPr codeName="Sheet8">
    <tabColor theme="7" tint="0.79998168889431442"/>
    <pageSetUpPr fitToPage="1"/>
  </sheetPr>
  <dimension ref="A1:Q81"/>
  <sheetViews>
    <sheetView zoomScaleNormal="100" zoomScaleSheetLayoutView="100" workbookViewId="0">
      <selection activeCell="Q83" sqref="Q83"/>
    </sheetView>
  </sheetViews>
  <sheetFormatPr defaultColWidth="9.08984375" defaultRowHeight="13" x14ac:dyDescent="0.3"/>
  <cols>
    <col min="1" max="5" width="2.6328125" style="51" customWidth="1"/>
    <col min="6" max="6" width="49.453125" style="51" customWidth="1"/>
    <col min="7" max="7" width="5.6328125" style="51" customWidth="1"/>
    <col min="8" max="8" width="14.81640625" style="51" customWidth="1"/>
    <col min="9" max="9" width="5.6328125" style="51" customWidth="1"/>
    <col min="10" max="10" width="14.81640625" style="51" customWidth="1"/>
    <col min="11" max="11" width="5.6328125" style="51" customWidth="1"/>
    <col min="12" max="12" width="14.81640625" style="51" customWidth="1"/>
    <col min="13" max="13" width="5.6328125" style="51" customWidth="1"/>
    <col min="14" max="14" width="14.81640625" style="51" customWidth="1"/>
    <col min="15" max="15" width="5.6328125" style="51" customWidth="1"/>
    <col min="16" max="16" width="14.81640625" style="51" customWidth="1"/>
    <col min="17" max="17" width="23" style="12" bestFit="1" customWidth="1"/>
    <col min="18" max="16384" width="9.08984375" style="51"/>
  </cols>
  <sheetData>
    <row r="1" spans="1:16" ht="15" customHeight="1" x14ac:dyDescent="0.35">
      <c r="A1" s="320" t="s">
        <v>96</v>
      </c>
      <c r="B1" s="321"/>
      <c r="C1" s="321"/>
      <c r="D1" s="321"/>
      <c r="E1" s="321"/>
      <c r="F1" s="321"/>
      <c r="G1" s="131"/>
      <c r="H1" s="11" t="s">
        <v>26</v>
      </c>
      <c r="I1" s="10" t="s">
        <v>27</v>
      </c>
      <c r="J1" s="11"/>
      <c r="K1" s="10" t="s">
        <v>28</v>
      </c>
      <c r="L1" s="11"/>
      <c r="M1" s="10" t="s">
        <v>29</v>
      </c>
      <c r="N1" s="11"/>
      <c r="O1" s="10" t="s">
        <v>30</v>
      </c>
      <c r="P1" s="11"/>
    </row>
    <row r="2" spans="1:16" ht="15" customHeight="1" x14ac:dyDescent="0.35">
      <c r="A2" s="13" t="s">
        <v>31</v>
      </c>
      <c r="B2" s="14"/>
      <c r="C2" s="14"/>
      <c r="D2" s="14"/>
      <c r="E2" s="14"/>
      <c r="F2" s="14"/>
      <c r="G2" s="15"/>
      <c r="H2" s="16" t="s">
        <v>151</v>
      </c>
      <c r="I2" s="17" t="s">
        <v>109</v>
      </c>
      <c r="J2" s="16"/>
      <c r="K2" s="17" t="s">
        <v>109</v>
      </c>
      <c r="L2" s="16"/>
      <c r="M2" s="17" t="s">
        <v>109</v>
      </c>
      <c r="N2" s="16"/>
      <c r="O2" s="17" t="s">
        <v>109</v>
      </c>
      <c r="P2" s="16"/>
    </row>
    <row r="3" spans="1:16" ht="14.5" x14ac:dyDescent="0.35">
      <c r="A3" s="326" t="s">
        <v>32</v>
      </c>
      <c r="B3" s="327"/>
      <c r="C3" s="327"/>
      <c r="D3" s="327"/>
      <c r="E3" s="327"/>
      <c r="F3" s="328"/>
      <c r="G3" s="20"/>
      <c r="H3" s="21"/>
      <c r="I3" s="22"/>
      <c r="J3" s="22"/>
      <c r="K3" s="23"/>
      <c r="L3" s="21"/>
      <c r="M3" s="23"/>
      <c r="N3" s="21"/>
      <c r="O3" s="23"/>
      <c r="P3" s="21"/>
    </row>
    <row r="4" spans="1:16" ht="15" customHeight="1" x14ac:dyDescent="0.35">
      <c r="A4" s="24"/>
      <c r="B4" s="341" t="s">
        <v>33</v>
      </c>
      <c r="C4" s="341"/>
      <c r="D4" s="341"/>
      <c r="E4" s="341"/>
      <c r="F4" s="342"/>
      <c r="G4" s="24"/>
      <c r="H4" s="26"/>
      <c r="I4" s="27"/>
      <c r="J4" s="27"/>
      <c r="K4" s="28"/>
      <c r="L4" s="26"/>
      <c r="M4" s="28"/>
      <c r="N4" s="26"/>
      <c r="O4" s="28"/>
      <c r="P4" s="26"/>
    </row>
    <row r="5" spans="1:16" ht="14.5" hidden="1" x14ac:dyDescent="0.35">
      <c r="A5" s="24"/>
      <c r="B5" s="14"/>
      <c r="C5" s="14" t="s">
        <v>97</v>
      </c>
      <c r="D5" s="14"/>
      <c r="E5" s="14"/>
      <c r="F5" s="14"/>
      <c r="G5" s="29"/>
      <c r="H5" s="30"/>
      <c r="I5" s="31"/>
      <c r="J5" s="30"/>
      <c r="K5" s="32"/>
      <c r="L5" s="30"/>
      <c r="M5" s="32"/>
      <c r="N5" s="30"/>
      <c r="O5" s="32"/>
      <c r="P5" s="30"/>
    </row>
    <row r="6" spans="1:16" ht="14.5" hidden="1" x14ac:dyDescent="0.35">
      <c r="A6" s="24"/>
      <c r="B6" s="14"/>
      <c r="C6" s="14"/>
      <c r="D6" s="33" t="s">
        <v>34</v>
      </c>
      <c r="E6" s="14"/>
      <c r="F6" s="14"/>
      <c r="G6" s="29"/>
      <c r="H6" s="34"/>
      <c r="I6" s="35"/>
      <c r="J6" s="34"/>
      <c r="K6" s="36"/>
      <c r="L6" s="34"/>
      <c r="M6" s="36"/>
      <c r="N6" s="34"/>
      <c r="O6" s="36"/>
      <c r="P6" s="34"/>
    </row>
    <row r="7" spans="1:16" ht="14.5" hidden="1" x14ac:dyDescent="0.35">
      <c r="A7" s="24"/>
      <c r="B7" s="14"/>
      <c r="C7" s="14"/>
      <c r="D7" s="33" t="s">
        <v>35</v>
      </c>
      <c r="E7" s="14"/>
      <c r="F7" s="14"/>
      <c r="G7" s="29"/>
      <c r="H7" s="34"/>
      <c r="I7" s="35"/>
      <c r="J7" s="34"/>
      <c r="K7" s="36"/>
      <c r="L7" s="34"/>
      <c r="M7" s="36"/>
      <c r="N7" s="34"/>
      <c r="O7" s="36"/>
      <c r="P7" s="34"/>
    </row>
    <row r="8" spans="1:16" ht="14.5" x14ac:dyDescent="0.35">
      <c r="A8" s="24"/>
      <c r="B8" s="14"/>
      <c r="C8" s="25" t="s">
        <v>168</v>
      </c>
      <c r="D8" s="253"/>
      <c r="E8" s="25"/>
      <c r="F8" s="25"/>
      <c r="G8" s="29"/>
      <c r="H8" s="34"/>
      <c r="I8" s="35"/>
      <c r="J8" s="34">
        <f>H72</f>
        <v>0</v>
      </c>
      <c r="K8" s="36"/>
      <c r="L8" s="34">
        <f>J72</f>
        <v>0</v>
      </c>
      <c r="M8" s="36"/>
      <c r="N8" s="34">
        <f>L72</f>
        <v>0</v>
      </c>
      <c r="O8" s="36"/>
      <c r="P8" s="34">
        <f>N72</f>
        <v>0</v>
      </c>
    </row>
    <row r="9" spans="1:16" ht="13.5" customHeight="1" x14ac:dyDescent="0.35">
      <c r="A9" s="37"/>
      <c r="B9" s="38" t="s">
        <v>37</v>
      </c>
      <c r="C9" s="38"/>
      <c r="D9" s="39"/>
      <c r="E9" s="39"/>
      <c r="F9" s="39"/>
      <c r="G9" s="37"/>
      <c r="H9" s="40">
        <f>SUM('Fund1x (General Fund)'!H9+'Fund2x (Auxiliary Fund)'!H9+'Fund3x (Gifts Grants)'!H9)</f>
        <v>0</v>
      </c>
      <c r="I9" s="41"/>
      <c r="J9" s="40">
        <f>SUM('Fund1x (General Fund)'!J9+'Fund2x (Auxiliary Fund)'!J9+'Fund3x (Gifts Grants)'!J9)</f>
        <v>0</v>
      </c>
      <c r="K9" s="42"/>
      <c r="L9" s="40">
        <f>SUM('Fund1x (General Fund)'!L9+'Fund2x (Auxiliary Fund)'!L9+'Fund3x (Gifts Grants)'!L9)</f>
        <v>0</v>
      </c>
      <c r="M9" s="42"/>
      <c r="N9" s="40">
        <f>SUM('Fund1x (General Fund)'!N9+'Fund2x (Auxiliary Fund)'!N9+'Fund3x (Gifts Grants)'!N9)</f>
        <v>0</v>
      </c>
      <c r="O9" s="42"/>
      <c r="P9" s="40">
        <f>SUM('Fund1x (General Fund)'!P9+'Fund2x (Auxiliary Fund)'!P9+'Fund3x (Gifts Grants)'!P9)</f>
        <v>0</v>
      </c>
    </row>
    <row r="10" spans="1:16" ht="15" customHeight="1" x14ac:dyDescent="0.35">
      <c r="A10" s="24"/>
      <c r="B10" s="341" t="s">
        <v>38</v>
      </c>
      <c r="C10" s="341"/>
      <c r="D10" s="341"/>
      <c r="E10" s="341"/>
      <c r="F10" s="342"/>
      <c r="G10" s="24"/>
      <c r="H10" s="44"/>
      <c r="I10" s="14"/>
      <c r="J10" s="44"/>
      <c r="K10" s="24"/>
      <c r="L10" s="44"/>
      <c r="M10" s="24"/>
      <c r="N10" s="44"/>
      <c r="O10" s="24"/>
      <c r="P10" s="44"/>
    </row>
    <row r="11" spans="1:16" ht="14.5" hidden="1" x14ac:dyDescent="0.35">
      <c r="A11" s="24"/>
      <c r="B11" s="14"/>
      <c r="C11" s="14" t="s">
        <v>98</v>
      </c>
      <c r="D11" s="14"/>
      <c r="E11" s="14"/>
      <c r="F11" s="14"/>
      <c r="G11" s="29"/>
      <c r="H11" s="30"/>
      <c r="I11" s="29"/>
      <c r="J11" s="30"/>
      <c r="K11" s="29"/>
      <c r="L11" s="30"/>
      <c r="M11" s="29"/>
      <c r="N11" s="30"/>
      <c r="O11" s="29"/>
      <c r="P11" s="30"/>
    </row>
    <row r="12" spans="1:16" ht="14.5" hidden="1" x14ac:dyDescent="0.35">
      <c r="A12" s="24"/>
      <c r="B12" s="14"/>
      <c r="C12" s="45"/>
      <c r="D12" s="33" t="s">
        <v>39</v>
      </c>
      <c r="E12" s="14"/>
      <c r="F12" s="14"/>
      <c r="G12" s="29"/>
      <c r="H12" s="34"/>
      <c r="I12" s="35"/>
      <c r="J12" s="34"/>
      <c r="K12" s="36"/>
      <c r="L12" s="34"/>
      <c r="M12" s="36"/>
      <c r="N12" s="34"/>
      <c r="O12" s="36"/>
      <c r="P12" s="34"/>
    </row>
    <row r="13" spans="1:16" ht="14.5" hidden="1" x14ac:dyDescent="0.35">
      <c r="A13" s="24"/>
      <c r="B13" s="14"/>
      <c r="C13" s="45"/>
      <c r="D13" s="33" t="s">
        <v>99</v>
      </c>
      <c r="E13" s="14"/>
      <c r="F13" s="14"/>
      <c r="G13" s="29"/>
      <c r="H13" s="34"/>
      <c r="I13" s="35"/>
      <c r="J13" s="34"/>
      <c r="K13" s="36"/>
      <c r="L13" s="34"/>
      <c r="M13" s="36"/>
      <c r="N13" s="34"/>
      <c r="O13" s="36"/>
      <c r="P13" s="34"/>
    </row>
    <row r="14" spans="1:16" ht="14.5" hidden="1" x14ac:dyDescent="0.35">
      <c r="A14" s="24"/>
      <c r="B14" s="14"/>
      <c r="C14" s="45"/>
      <c r="D14" s="33" t="s">
        <v>40</v>
      </c>
      <c r="E14" s="14"/>
      <c r="F14" s="14"/>
      <c r="G14" s="29"/>
      <c r="H14" s="34"/>
      <c r="I14" s="35"/>
      <c r="J14" s="34"/>
      <c r="K14" s="36"/>
      <c r="L14" s="34"/>
      <c r="M14" s="36"/>
      <c r="N14" s="34"/>
      <c r="O14" s="36"/>
      <c r="P14" s="34"/>
    </row>
    <row r="15" spans="1:16" ht="16.5" hidden="1" x14ac:dyDescent="0.35">
      <c r="A15" s="24"/>
      <c r="B15" s="14"/>
      <c r="C15" s="14" t="s">
        <v>100</v>
      </c>
      <c r="D15" s="14"/>
      <c r="E15" s="14"/>
      <c r="F15" s="14"/>
      <c r="G15" s="29"/>
      <c r="H15" s="34"/>
      <c r="I15" s="35"/>
      <c r="J15" s="34"/>
      <c r="K15" s="36"/>
      <c r="L15" s="34"/>
      <c r="M15" s="36"/>
      <c r="N15" s="34"/>
      <c r="O15" s="36"/>
      <c r="P15" s="34"/>
    </row>
    <row r="16" spans="1:16" ht="14.5" hidden="1" x14ac:dyDescent="0.35">
      <c r="A16" s="24"/>
      <c r="B16" s="14"/>
      <c r="C16" s="14" t="s">
        <v>101</v>
      </c>
      <c r="D16" s="14"/>
      <c r="E16" s="14"/>
      <c r="F16" s="14"/>
      <c r="G16" s="29"/>
      <c r="H16" s="34"/>
      <c r="I16" s="35"/>
      <c r="J16" s="34"/>
      <c r="K16" s="36"/>
      <c r="L16" s="34"/>
      <c r="M16" s="36"/>
      <c r="N16" s="34"/>
      <c r="O16" s="36"/>
      <c r="P16" s="34"/>
    </row>
    <row r="17" spans="1:16" ht="14.5" x14ac:dyDescent="0.35">
      <c r="A17" s="46"/>
      <c r="B17" s="47" t="s">
        <v>41</v>
      </c>
      <c r="C17" s="47"/>
      <c r="D17" s="48"/>
      <c r="E17" s="48"/>
      <c r="F17" s="48"/>
      <c r="G17" s="46"/>
      <c r="H17" s="49">
        <f>SUM('Fund1x (General Fund)'!H13+'Fund2x (Auxiliary Fund)'!H17+'Fund3x (Gifts Grants)'!H16)</f>
        <v>0</v>
      </c>
      <c r="I17" s="47"/>
      <c r="J17" s="49">
        <f>SUM('Fund1x (General Fund)'!J13+'Fund2x (Auxiliary Fund)'!J17+'Fund3x (Gifts Grants)'!J16)</f>
        <v>0</v>
      </c>
      <c r="K17" s="50"/>
      <c r="L17" s="49">
        <f>SUM('Fund1x (General Fund)'!L13+'Fund2x (Auxiliary Fund)'!L17+'Fund3x (Gifts Grants)'!L16)</f>
        <v>0</v>
      </c>
      <c r="M17" s="50"/>
      <c r="N17" s="49">
        <f>SUM('Fund1x (General Fund)'!N13+'Fund2x (Auxiliary Fund)'!N17+'Fund3x (Gifts Grants)'!N16)</f>
        <v>0</v>
      </c>
      <c r="O17" s="50"/>
      <c r="P17" s="49">
        <f>SUM('Fund1x (General Fund)'!P13+'Fund2x (Auxiliary Fund)'!P17+'Fund3x (Gifts Grants)'!P16)</f>
        <v>0</v>
      </c>
    </row>
    <row r="18" spans="1:16" ht="21" customHeight="1" x14ac:dyDescent="0.3">
      <c r="A18" s="329" t="s">
        <v>42</v>
      </c>
      <c r="B18" s="330"/>
      <c r="C18" s="330"/>
      <c r="D18" s="330"/>
      <c r="E18" s="330"/>
      <c r="F18" s="331"/>
      <c r="G18" s="52"/>
      <c r="H18" s="54">
        <f>SUM('Fund1x (General Fund)'!H14+'Fund2x (Auxiliary Fund)'!H18+'Fund3x (Gifts Grants)'!H17)</f>
        <v>0</v>
      </c>
      <c r="I18" s="55"/>
      <c r="J18" s="54">
        <f>SUM('Fund1x (General Fund)'!J14+'Fund2x (Auxiliary Fund)'!J18+'Fund3x (Gifts Grants)'!J17)</f>
        <v>0</v>
      </c>
      <c r="K18" s="56"/>
      <c r="L18" s="54">
        <f>SUM('Fund1x (General Fund)'!L14+'Fund2x (Auxiliary Fund)'!L18+'Fund3x (Gifts Grants)'!L17)</f>
        <v>0</v>
      </c>
      <c r="M18" s="56"/>
      <c r="N18" s="54">
        <f>SUM('Fund1x (General Fund)'!N14+'Fund2x (Auxiliary Fund)'!N18+'Fund3x (Gifts Grants)'!N17)</f>
        <v>0</v>
      </c>
      <c r="O18" s="56"/>
      <c r="P18" s="54">
        <f>SUM('Fund1x (General Fund)'!P14+'Fund2x (Auxiliary Fund)'!P18+'Fund3x (Gifts Grants)'!P17)</f>
        <v>0</v>
      </c>
    </row>
    <row r="19" spans="1:16" ht="15" customHeight="1" x14ac:dyDescent="0.35">
      <c r="A19" s="326" t="s">
        <v>43</v>
      </c>
      <c r="B19" s="327"/>
      <c r="C19" s="327"/>
      <c r="D19" s="327"/>
      <c r="E19" s="327"/>
      <c r="F19" s="328"/>
      <c r="G19" s="20"/>
      <c r="H19" s="58"/>
      <c r="I19" s="59"/>
      <c r="J19" s="58"/>
      <c r="K19" s="60"/>
      <c r="L19" s="58"/>
      <c r="M19" s="60"/>
      <c r="N19" s="58"/>
      <c r="O19" s="60"/>
      <c r="P19" s="58"/>
    </row>
    <row r="20" spans="1:16" ht="14.5" x14ac:dyDescent="0.35">
      <c r="A20" s="24"/>
      <c r="B20" s="341" t="s">
        <v>44</v>
      </c>
      <c r="C20" s="341"/>
      <c r="D20" s="341"/>
      <c r="E20" s="341"/>
      <c r="F20" s="342"/>
      <c r="G20" s="24"/>
      <c r="H20" s="61"/>
      <c r="I20" s="57"/>
      <c r="J20" s="61"/>
      <c r="K20" s="62"/>
      <c r="L20" s="61"/>
      <c r="M20" s="62"/>
      <c r="N20" s="61"/>
      <c r="O20" s="62"/>
      <c r="P20" s="61"/>
    </row>
    <row r="21" spans="1:16" ht="14.5" hidden="1" x14ac:dyDescent="0.35">
      <c r="A21" s="24"/>
      <c r="B21" s="14"/>
      <c r="C21" s="14" t="s">
        <v>102</v>
      </c>
      <c r="D21" s="14"/>
      <c r="E21" s="14"/>
      <c r="F21" s="14"/>
      <c r="G21" s="24"/>
      <c r="H21" s="34">
        <f>SUM('Fund1x (General Fund)'!H17,'Fund2x (Auxiliary Fund)'!H21,'Fund3x (Gifts Grants)'!H20)</f>
        <v>0</v>
      </c>
      <c r="I21" s="35"/>
      <c r="J21" s="34">
        <f>SUM('Fund1x (General Fund)'!J17,'Fund2x (Auxiliary Fund)'!J21,'Fund3x (Gifts Grants)'!J20)</f>
        <v>0</v>
      </c>
      <c r="K21" s="36"/>
      <c r="L21" s="34">
        <f>SUM('Fund1x (General Fund)'!L17,'Fund2x (Auxiliary Fund)'!L21,'Fund3x (Gifts Grants)'!L20)</f>
        <v>0</v>
      </c>
      <c r="M21" s="36"/>
      <c r="N21" s="34">
        <f>SUM('Fund1x (General Fund)'!N17,'Fund2x (Auxiliary Fund)'!N21,'Fund3x (Gifts Grants)'!N20)</f>
        <v>0</v>
      </c>
      <c r="O21" s="36"/>
      <c r="P21" s="34">
        <f>SUM('Fund1x (General Fund)'!P17,'Fund2x (Auxiliary Fund)'!P21,'Fund3x (Gifts Grants)'!P20)</f>
        <v>0</v>
      </c>
    </row>
    <row r="22" spans="1:16" ht="14.5" hidden="1" x14ac:dyDescent="0.35">
      <c r="A22" s="24"/>
      <c r="B22" s="14"/>
      <c r="C22" s="14" t="s">
        <v>103</v>
      </c>
      <c r="D22" s="14"/>
      <c r="E22" s="14"/>
      <c r="F22" s="14"/>
      <c r="G22" s="24"/>
      <c r="H22" s="34">
        <f>SUM('Fund1x (General Fund)'!H18,'Fund2x (Auxiliary Fund)'!H22,'Fund3x (Gifts Grants)'!H21)</f>
        <v>0</v>
      </c>
      <c r="I22" s="35"/>
      <c r="J22" s="34">
        <f>SUM('Fund1x (General Fund)'!J18,'Fund2x (Auxiliary Fund)'!J22,'Fund3x (Gifts Grants)'!J21)</f>
        <v>0</v>
      </c>
      <c r="K22" s="36"/>
      <c r="L22" s="34">
        <f>SUM('Fund1x (General Fund)'!L18,'Fund2x (Auxiliary Fund)'!L22,'Fund3x (Gifts Grants)'!L21)</f>
        <v>0</v>
      </c>
      <c r="M22" s="36"/>
      <c r="N22" s="34">
        <f>SUM('Fund1x (General Fund)'!N18,'Fund2x (Auxiliary Fund)'!N22,'Fund3x (Gifts Grants)'!N21)</f>
        <v>0</v>
      </c>
      <c r="O22" s="36"/>
      <c r="P22" s="34">
        <f>SUM('Fund1x (General Fund)'!P18,'Fund2x (Auxiliary Fund)'!P22,'Fund3x (Gifts Grants)'!P21)</f>
        <v>0</v>
      </c>
    </row>
    <row r="23" spans="1:16" ht="15" customHeight="1" x14ac:dyDescent="0.35">
      <c r="A23" s="37"/>
      <c r="B23" s="38" t="s">
        <v>45</v>
      </c>
      <c r="C23" s="38"/>
      <c r="D23" s="39"/>
      <c r="E23" s="39"/>
      <c r="F23" s="39"/>
      <c r="G23" s="37"/>
      <c r="H23" s="40">
        <f>SUM('Fund1x (General Fund)'!H19+'Fund2x (Auxiliary Fund)'!H23+'Fund3x (Gifts Grants)'!H22)</f>
        <v>0</v>
      </c>
      <c r="I23" s="63"/>
      <c r="J23" s="40">
        <f>SUM('Fund1x (General Fund)'!J19+'Fund2x (Auxiliary Fund)'!J23+'Fund3x (Gifts Grants)'!J22)</f>
        <v>0</v>
      </c>
      <c r="K23" s="64"/>
      <c r="L23" s="40">
        <f>SUM('Fund1x (General Fund)'!L19+'Fund2x (Auxiliary Fund)'!L23+'Fund3x (Gifts Grants)'!L22)</f>
        <v>0</v>
      </c>
      <c r="M23" s="64"/>
      <c r="N23" s="40">
        <f>SUM('Fund1x (General Fund)'!N19+'Fund2x (Auxiliary Fund)'!N23+'Fund3x (Gifts Grants)'!N22)</f>
        <v>0</v>
      </c>
      <c r="O23" s="64"/>
      <c r="P23" s="40">
        <f>SUM('Fund1x (General Fund)'!P19+'Fund2x (Auxiliary Fund)'!P23+'Fund3x (Gifts Grants)'!P22)</f>
        <v>0</v>
      </c>
    </row>
    <row r="24" spans="1:16" ht="14.5" x14ac:dyDescent="0.35">
      <c r="A24" s="65"/>
      <c r="B24" s="341" t="s">
        <v>46</v>
      </c>
      <c r="C24" s="341"/>
      <c r="D24" s="341"/>
      <c r="E24" s="341"/>
      <c r="F24" s="342"/>
      <c r="G24" s="24"/>
      <c r="H24" s="61"/>
      <c r="I24" s="57"/>
      <c r="J24" s="61"/>
      <c r="K24" s="62"/>
      <c r="L24" s="61"/>
      <c r="M24" s="62"/>
      <c r="N24" s="61"/>
      <c r="O24" s="62"/>
      <c r="P24" s="61"/>
    </row>
    <row r="25" spans="1:16" ht="14.5" hidden="1" x14ac:dyDescent="0.35">
      <c r="A25" s="24"/>
      <c r="B25" s="14"/>
      <c r="C25" s="14" t="s">
        <v>166</v>
      </c>
      <c r="D25" s="14"/>
      <c r="E25" s="14"/>
      <c r="F25" s="14"/>
      <c r="G25" s="66" t="s">
        <v>47</v>
      </c>
      <c r="H25" s="67" t="s">
        <v>48</v>
      </c>
      <c r="I25" s="66" t="s">
        <v>47</v>
      </c>
      <c r="J25" s="67" t="s">
        <v>48</v>
      </c>
      <c r="K25" s="66" t="s">
        <v>47</v>
      </c>
      <c r="L25" s="67" t="s">
        <v>48</v>
      </c>
      <c r="M25" s="66" t="s">
        <v>47</v>
      </c>
      <c r="N25" s="67" t="s">
        <v>48</v>
      </c>
      <c r="O25" s="66" t="s">
        <v>47</v>
      </c>
      <c r="P25" s="67" t="s">
        <v>48</v>
      </c>
    </row>
    <row r="26" spans="1:16" ht="14.5" hidden="1" x14ac:dyDescent="0.35">
      <c r="A26" s="24"/>
      <c r="B26" s="14"/>
      <c r="C26" s="14"/>
      <c r="D26" s="9" t="s">
        <v>85</v>
      </c>
      <c r="E26" s="9"/>
      <c r="F26" s="9"/>
      <c r="G26" s="224"/>
      <c r="H26" s="225"/>
      <c r="I26" s="224"/>
      <c r="J26" s="225"/>
      <c r="K26" s="224"/>
      <c r="L26" s="225"/>
      <c r="M26" s="224"/>
      <c r="N26" s="225"/>
      <c r="O26" s="224"/>
      <c r="P26" s="225"/>
    </row>
    <row r="27" spans="1:16" ht="14.5" hidden="1" x14ac:dyDescent="0.35">
      <c r="A27" s="24"/>
      <c r="B27" s="14"/>
      <c r="C27" s="14"/>
      <c r="D27" s="14"/>
      <c r="E27" s="33" t="s">
        <v>86</v>
      </c>
      <c r="F27" s="14"/>
      <c r="G27" s="262"/>
      <c r="H27" s="218"/>
      <c r="I27" s="269"/>
      <c r="J27" s="270">
        <f>ROUND(H27*(1+'Rate Tables'!$M$8),0)</f>
        <v>0</v>
      </c>
      <c r="K27" s="269"/>
      <c r="L27" s="270">
        <f>ROUND(J27*(1+'Rate Tables'!$M$8),0)</f>
        <v>0</v>
      </c>
      <c r="M27" s="269"/>
      <c r="N27" s="270">
        <f>ROUND(L27*(1+'Rate Tables'!$M$8),0)</f>
        <v>0</v>
      </c>
      <c r="O27" s="269"/>
      <c r="P27" s="270">
        <f>ROUND(N27*(1+'Rate Tables'!$M$8),0)</f>
        <v>0</v>
      </c>
    </row>
    <row r="28" spans="1:16" ht="14.5" hidden="1" x14ac:dyDescent="0.35">
      <c r="A28" s="24"/>
      <c r="B28" s="14"/>
      <c r="C28" s="14"/>
      <c r="D28" s="14"/>
      <c r="E28" s="33" t="s">
        <v>86</v>
      </c>
      <c r="F28" s="14"/>
      <c r="G28" s="262"/>
      <c r="H28" s="218"/>
      <c r="I28" s="269"/>
      <c r="J28" s="270">
        <f>ROUND(H28*(1+'Rate Tables'!$M$8),0)</f>
        <v>0</v>
      </c>
      <c r="K28" s="269"/>
      <c r="L28" s="270">
        <f>ROUND(J28*(1+'Rate Tables'!$M$8),0)</f>
        <v>0</v>
      </c>
      <c r="M28" s="269"/>
      <c r="N28" s="270">
        <f>ROUND(L28*(1+'Rate Tables'!$M$8),0)</f>
        <v>0</v>
      </c>
      <c r="O28" s="269"/>
      <c r="P28" s="270">
        <f>ROUND(N28*(1+'Rate Tables'!$M$8),0)</f>
        <v>0</v>
      </c>
    </row>
    <row r="29" spans="1:16" ht="14.5" hidden="1" x14ac:dyDescent="0.35">
      <c r="A29" s="24"/>
      <c r="B29" s="14"/>
      <c r="C29" s="14"/>
      <c r="D29" s="14" t="s">
        <v>49</v>
      </c>
      <c r="E29" s="45"/>
      <c r="F29" s="45"/>
      <c r="G29" s="68"/>
      <c r="H29" s="80">
        <f>ROUND('Rate Tables'!C8*SUM(H27:H28),0)</f>
        <v>0</v>
      </c>
      <c r="I29" s="68"/>
      <c r="J29" s="80">
        <f>ROUND('Rate Tables'!D8*SUM(J27:J28),0)</f>
        <v>0</v>
      </c>
      <c r="K29" s="68"/>
      <c r="L29" s="80">
        <f>ROUND('Rate Tables'!E8*SUM(L27:L28),0)</f>
        <v>0</v>
      </c>
      <c r="M29" s="68"/>
      <c r="N29" s="80">
        <f>ROUND('Rate Tables'!F8*SUM(N27:N28),0)</f>
        <v>0</v>
      </c>
      <c r="O29" s="68"/>
      <c r="P29" s="80">
        <f>ROUND('Rate Tables'!G8*SUM(P27:P28),0)</f>
        <v>0</v>
      </c>
    </row>
    <row r="30" spans="1:16" ht="14.5" hidden="1" x14ac:dyDescent="0.35">
      <c r="A30" s="24"/>
      <c r="B30" s="14"/>
      <c r="C30" s="14"/>
      <c r="D30" s="226"/>
      <c r="E30" s="227"/>
      <c r="F30" s="241" t="s">
        <v>161</v>
      </c>
      <c r="G30" s="242"/>
      <c r="H30" s="40">
        <f>SUM(H27:H29)</f>
        <v>0</v>
      </c>
      <c r="I30" s="228"/>
      <c r="J30" s="40">
        <f>SUM(J27:J29)</f>
        <v>0</v>
      </c>
      <c r="K30" s="228"/>
      <c r="L30" s="40">
        <f>SUM(L27:L29)</f>
        <v>0</v>
      </c>
      <c r="M30" s="228"/>
      <c r="N30" s="40">
        <f>SUM(N27:N29)</f>
        <v>0</v>
      </c>
      <c r="O30" s="228"/>
      <c r="P30" s="40">
        <f>SUM(P27:P29)</f>
        <v>0</v>
      </c>
    </row>
    <row r="31" spans="1:16" ht="14.5" hidden="1" x14ac:dyDescent="0.35">
      <c r="A31" s="24"/>
      <c r="B31" s="14"/>
      <c r="C31" s="14"/>
      <c r="D31" s="9" t="s">
        <v>157</v>
      </c>
      <c r="E31" s="229"/>
      <c r="F31" s="229"/>
      <c r="G31" s="224"/>
      <c r="H31" s="230"/>
      <c r="I31" s="224"/>
      <c r="J31" s="230"/>
      <c r="K31" s="224"/>
      <c r="L31" s="230"/>
      <c r="M31" s="224"/>
      <c r="N31" s="230"/>
      <c r="O31" s="224"/>
      <c r="P31" s="230"/>
    </row>
    <row r="32" spans="1:16" ht="14.5" hidden="1" x14ac:dyDescent="0.35">
      <c r="A32" s="24"/>
      <c r="B32" s="14"/>
      <c r="C32" s="14"/>
      <c r="D32" s="14"/>
      <c r="E32" s="33" t="s">
        <v>158</v>
      </c>
      <c r="F32" s="14"/>
      <c r="G32" s="262"/>
      <c r="H32" s="271"/>
      <c r="I32" s="269"/>
      <c r="J32" s="270">
        <f>ROUND(H32*(1+'Rate Tables'!$M$11),0)</f>
        <v>0</v>
      </c>
      <c r="K32" s="269"/>
      <c r="L32" s="270">
        <f>ROUND(J32*(1+'Rate Tables'!$M$11),0)</f>
        <v>0</v>
      </c>
      <c r="M32" s="269"/>
      <c r="N32" s="270">
        <f>ROUND(L32*(1+'Rate Tables'!$M$11),0)</f>
        <v>0</v>
      </c>
      <c r="O32" s="269"/>
      <c r="P32" s="270">
        <f>ROUND(N32*(1+'Rate Tables'!$M$11),0)</f>
        <v>0</v>
      </c>
    </row>
    <row r="33" spans="1:16" ht="14.5" hidden="1" x14ac:dyDescent="0.35">
      <c r="A33" s="24"/>
      <c r="B33" s="14"/>
      <c r="C33" s="14"/>
      <c r="D33" s="14"/>
      <c r="E33" s="33" t="s">
        <v>158</v>
      </c>
      <c r="F33" s="14"/>
      <c r="G33" s="262"/>
      <c r="H33" s="271"/>
      <c r="I33" s="269"/>
      <c r="J33" s="270">
        <f>ROUND(H33*(1+'Rate Tables'!$M$11),0)</f>
        <v>0</v>
      </c>
      <c r="K33" s="269"/>
      <c r="L33" s="270">
        <f>ROUND(J33*(1+'Rate Tables'!$M$11),0)</f>
        <v>0</v>
      </c>
      <c r="M33" s="269"/>
      <c r="N33" s="270">
        <f>ROUND(L33*(1+'Rate Tables'!$M$11),0)</f>
        <v>0</v>
      </c>
      <c r="O33" s="269"/>
      <c r="P33" s="270">
        <f>ROUND(N33*(1+'Rate Tables'!$M$11),0)</f>
        <v>0</v>
      </c>
    </row>
    <row r="34" spans="1:16" ht="14.5" hidden="1" x14ac:dyDescent="0.35">
      <c r="A34" s="24"/>
      <c r="B34" s="14"/>
      <c r="C34" s="14"/>
      <c r="D34" s="14"/>
      <c r="E34" s="33" t="s">
        <v>158</v>
      </c>
      <c r="F34" s="14"/>
      <c r="G34" s="262"/>
      <c r="H34" s="271"/>
      <c r="I34" s="269"/>
      <c r="J34" s="270">
        <f>ROUND(H34*(1+'Rate Tables'!$M$11),0)</f>
        <v>0</v>
      </c>
      <c r="K34" s="269"/>
      <c r="L34" s="270">
        <f>ROUND(J34*(1+'Rate Tables'!$M$11),0)</f>
        <v>0</v>
      </c>
      <c r="M34" s="269"/>
      <c r="N34" s="270">
        <f>ROUND(L34*(1+'Rate Tables'!$M$11),0)</f>
        <v>0</v>
      </c>
      <c r="O34" s="269"/>
      <c r="P34" s="270">
        <f>ROUND(N34*(1+'Rate Tables'!$M$11),0)</f>
        <v>0</v>
      </c>
    </row>
    <row r="35" spans="1:16" ht="14.5" hidden="1" x14ac:dyDescent="0.35">
      <c r="A35" s="24"/>
      <c r="B35" s="14"/>
      <c r="C35" s="14"/>
      <c r="D35" s="14"/>
      <c r="E35" s="33" t="s">
        <v>158</v>
      </c>
      <c r="F35" s="14"/>
      <c r="G35" s="262"/>
      <c r="H35" s="271"/>
      <c r="I35" s="269"/>
      <c r="J35" s="270">
        <f>ROUND(H35*(1+'Rate Tables'!$M$11),0)</f>
        <v>0</v>
      </c>
      <c r="K35" s="269"/>
      <c r="L35" s="270">
        <f>ROUND(J35*(1+'Rate Tables'!$M$11),0)</f>
        <v>0</v>
      </c>
      <c r="M35" s="269"/>
      <c r="N35" s="270">
        <f>ROUND(L35*(1+'Rate Tables'!$M$11),0)</f>
        <v>0</v>
      </c>
      <c r="O35" s="269"/>
      <c r="P35" s="270">
        <f>ROUND(N35*(1+'Rate Tables'!$M$11),0)</f>
        <v>0</v>
      </c>
    </row>
    <row r="36" spans="1:16" ht="14.5" hidden="1" x14ac:dyDescent="0.35">
      <c r="A36" s="24"/>
      <c r="B36" s="14"/>
      <c r="C36" s="14"/>
      <c r="D36" s="14" t="s">
        <v>159</v>
      </c>
      <c r="E36" s="45"/>
      <c r="F36" s="45"/>
      <c r="G36" s="68"/>
      <c r="H36" s="80">
        <f>ROUND('Rate Tables'!C16*SUM(H32:H33),0)</f>
        <v>0</v>
      </c>
      <c r="I36" s="68"/>
      <c r="J36" s="80">
        <f>ROUND('Rate Tables'!D16*SUM(J32:J33),0)</f>
        <v>0</v>
      </c>
      <c r="K36" s="68"/>
      <c r="L36" s="80">
        <f>ROUND('Rate Tables'!E16*SUM(L32:L33),0)</f>
        <v>0</v>
      </c>
      <c r="M36" s="68"/>
      <c r="N36" s="80">
        <f>ROUND('Rate Tables'!F16*SUM(N32:N33),0)</f>
        <v>0</v>
      </c>
      <c r="O36" s="68"/>
      <c r="P36" s="80">
        <f>ROUND('Rate Tables'!G16*SUM(P32:P33),0)</f>
        <v>0</v>
      </c>
    </row>
    <row r="37" spans="1:16" ht="14.5" hidden="1" x14ac:dyDescent="0.35">
      <c r="A37" s="24"/>
      <c r="B37" s="14"/>
      <c r="C37" s="14"/>
      <c r="D37" s="226"/>
      <c r="E37" s="227"/>
      <c r="F37" s="241" t="s">
        <v>160</v>
      </c>
      <c r="G37" s="242"/>
      <c r="H37" s="272">
        <f>SUM(H32:H36)</f>
        <v>0</v>
      </c>
      <c r="I37" s="228"/>
      <c r="J37" s="272">
        <f>SUM(J32:J36)</f>
        <v>0</v>
      </c>
      <c r="K37" s="228"/>
      <c r="L37" s="272">
        <f>SUM(L32:L36)</f>
        <v>0</v>
      </c>
      <c r="M37" s="228"/>
      <c r="N37" s="272">
        <f>SUM(N32:N36)</f>
        <v>0</v>
      </c>
      <c r="O37" s="228"/>
      <c r="P37" s="272">
        <f>SUM(P32:P36)</f>
        <v>0</v>
      </c>
    </row>
    <row r="38" spans="1:16" ht="14.5" hidden="1" x14ac:dyDescent="0.35">
      <c r="A38" s="24"/>
      <c r="B38" s="14"/>
      <c r="C38" s="14"/>
      <c r="D38" s="9" t="s">
        <v>87</v>
      </c>
      <c r="E38" s="229"/>
      <c r="F38" s="229"/>
      <c r="G38" s="224"/>
      <c r="H38" s="230"/>
      <c r="I38" s="224"/>
      <c r="J38" s="230"/>
      <c r="K38" s="224"/>
      <c r="L38" s="230"/>
      <c r="M38" s="224"/>
      <c r="N38" s="230"/>
      <c r="O38" s="224"/>
      <c r="P38" s="230"/>
    </row>
    <row r="39" spans="1:16" ht="14.5" hidden="1" x14ac:dyDescent="0.35">
      <c r="A39" s="24"/>
      <c r="B39" s="14"/>
      <c r="C39" s="14"/>
      <c r="D39" s="14"/>
      <c r="E39" s="33" t="s">
        <v>88</v>
      </c>
      <c r="F39" s="45"/>
      <c r="G39" s="262"/>
      <c r="H39" s="271"/>
      <c r="I39" s="269"/>
      <c r="J39" s="270">
        <f>ROUND(H39*(1+'Rate Tables'!$M$10),0)</f>
        <v>0</v>
      </c>
      <c r="K39" s="269"/>
      <c r="L39" s="270">
        <f>ROUND(J39*(1+'Rate Tables'!$M$10),0)</f>
        <v>0</v>
      </c>
      <c r="M39" s="269"/>
      <c r="N39" s="270">
        <f>ROUND(L39*(1+'Rate Tables'!$M$10),0)</f>
        <v>0</v>
      </c>
      <c r="O39" s="269"/>
      <c r="P39" s="270">
        <f>ROUND(N39*(1+'Rate Tables'!$M$10),0)</f>
        <v>0</v>
      </c>
    </row>
    <row r="40" spans="1:16" ht="14.5" hidden="1" x14ac:dyDescent="0.35">
      <c r="A40" s="24"/>
      <c r="B40" s="14"/>
      <c r="C40" s="14"/>
      <c r="D40" s="14"/>
      <c r="E40" s="33" t="s">
        <v>88</v>
      </c>
      <c r="F40" s="45"/>
      <c r="G40" s="262"/>
      <c r="H40" s="271"/>
      <c r="I40" s="269"/>
      <c r="J40" s="270">
        <f>ROUND(H40*(1+'Rate Tables'!$M$10),0)</f>
        <v>0</v>
      </c>
      <c r="K40" s="269"/>
      <c r="L40" s="270">
        <f>ROUND(J40*(1+'Rate Tables'!$M$10),0)</f>
        <v>0</v>
      </c>
      <c r="M40" s="269"/>
      <c r="N40" s="270">
        <f>ROUND(L40*(1+'Rate Tables'!$M$10),0)</f>
        <v>0</v>
      </c>
      <c r="O40" s="269"/>
      <c r="P40" s="270">
        <f>ROUND(N40*(1+'Rate Tables'!$M$10),0)</f>
        <v>0</v>
      </c>
    </row>
    <row r="41" spans="1:16" ht="14.5" hidden="1" x14ac:dyDescent="0.35">
      <c r="A41" s="24"/>
      <c r="B41" s="14"/>
      <c r="C41" s="14"/>
      <c r="D41" s="14" t="s">
        <v>50</v>
      </c>
      <c r="E41" s="45"/>
      <c r="F41" s="45"/>
      <c r="G41" s="68"/>
      <c r="H41" s="80">
        <f>ROUND('Rate Tables'!C14*SUM(H39:H40),0)</f>
        <v>0</v>
      </c>
      <c r="I41" s="68"/>
      <c r="J41" s="80">
        <f>ROUND('Rate Tables'!D14*SUM(J39:J40),0)</f>
        <v>0</v>
      </c>
      <c r="K41" s="68"/>
      <c r="L41" s="80">
        <f>ROUND('Rate Tables'!E14*SUM(L39:L40),0)</f>
        <v>0</v>
      </c>
      <c r="M41" s="68"/>
      <c r="N41" s="80">
        <f>ROUND('Rate Tables'!F14*SUM(N39:N40),0)</f>
        <v>0</v>
      </c>
      <c r="O41" s="68"/>
      <c r="P41" s="80">
        <f>ROUND('Rate Tables'!G14*SUM(P39:P40),0)</f>
        <v>0</v>
      </c>
    </row>
    <row r="42" spans="1:16" ht="14.5" hidden="1" x14ac:dyDescent="0.35">
      <c r="A42" s="24"/>
      <c r="B42" s="14"/>
      <c r="C42" s="14"/>
      <c r="D42" s="226"/>
      <c r="E42" s="227"/>
      <c r="F42" s="241" t="s">
        <v>162</v>
      </c>
      <c r="G42" s="242"/>
      <c r="H42" s="273">
        <f>SUM(H39:H41)</f>
        <v>0</v>
      </c>
      <c r="I42" s="228"/>
      <c r="J42" s="273">
        <f>SUM(J39:J41)</f>
        <v>0</v>
      </c>
      <c r="K42" s="228"/>
      <c r="L42" s="273">
        <f>SUM(L39:L41)</f>
        <v>0</v>
      </c>
      <c r="M42" s="228"/>
      <c r="N42" s="273">
        <f>SUM(N39:N41)</f>
        <v>0</v>
      </c>
      <c r="O42" s="228"/>
      <c r="P42" s="273">
        <f>SUM(P39:P41)</f>
        <v>0</v>
      </c>
    </row>
    <row r="43" spans="1:16" ht="14.5" hidden="1" x14ac:dyDescent="0.35">
      <c r="A43" s="24"/>
      <c r="B43" s="14"/>
      <c r="C43" s="14"/>
      <c r="D43" s="226" t="s">
        <v>51</v>
      </c>
      <c r="E43" s="227"/>
      <c r="F43" s="227"/>
      <c r="G43" s="228"/>
      <c r="H43" s="274"/>
      <c r="I43" s="228"/>
      <c r="J43" s="274"/>
      <c r="K43" s="228"/>
      <c r="L43" s="274"/>
      <c r="M43" s="228"/>
      <c r="N43" s="274"/>
      <c r="O43" s="228"/>
      <c r="P43" s="274"/>
    </row>
    <row r="44" spans="1:16" ht="14.5" hidden="1" x14ac:dyDescent="0.35">
      <c r="A44" s="24"/>
      <c r="B44" s="14"/>
      <c r="C44" s="14"/>
      <c r="D44" s="9" t="s">
        <v>149</v>
      </c>
      <c r="E44" s="229"/>
      <c r="F44" s="229"/>
      <c r="G44" s="261"/>
      <c r="H44" s="275"/>
      <c r="I44" s="276"/>
      <c r="J44" s="277"/>
      <c r="K44" s="276"/>
      <c r="L44" s="277"/>
      <c r="M44" s="276"/>
      <c r="N44" s="277"/>
      <c r="O44" s="276"/>
      <c r="P44" s="277"/>
    </row>
    <row r="45" spans="1:16" ht="14.5" hidden="1" x14ac:dyDescent="0.35">
      <c r="A45" s="24"/>
      <c r="B45" s="14"/>
      <c r="C45" s="14"/>
      <c r="D45" s="14" t="s">
        <v>110</v>
      </c>
      <c r="E45" s="45"/>
      <c r="F45" s="45"/>
      <c r="G45" s="68"/>
      <c r="H45" s="80">
        <f>ROUND('Rate Tables'!C17*SUM(H44),0)</f>
        <v>0</v>
      </c>
      <c r="I45" s="68"/>
      <c r="J45" s="80">
        <f>ROUND('Rate Tables'!D17*SUM(J44),0)</f>
        <v>0</v>
      </c>
      <c r="K45" s="68"/>
      <c r="L45" s="80">
        <f>ROUND('Rate Tables'!E17*SUM(L44),0)</f>
        <v>0</v>
      </c>
      <c r="M45" s="68"/>
      <c r="N45" s="80">
        <f>ROUND('Rate Tables'!F17*SUM(N44),0)</f>
        <v>0</v>
      </c>
      <c r="O45" s="68"/>
      <c r="P45" s="80">
        <f>ROUND('Rate Tables'!G17*SUM(P44),0)</f>
        <v>0</v>
      </c>
    </row>
    <row r="46" spans="1:16" ht="14.5" hidden="1" x14ac:dyDescent="0.35">
      <c r="A46" s="24"/>
      <c r="B46" s="14"/>
      <c r="C46" s="14"/>
      <c r="D46" s="226"/>
      <c r="E46" s="227"/>
      <c r="F46" s="241" t="s">
        <v>163</v>
      </c>
      <c r="G46" s="242"/>
      <c r="H46" s="272">
        <f>SUM(H44:H45)</f>
        <v>0</v>
      </c>
      <c r="I46" s="278"/>
      <c r="J46" s="72">
        <f>SUM(J44:J45)</f>
        <v>0</v>
      </c>
      <c r="K46" s="278"/>
      <c r="L46" s="72">
        <f>SUM(L44:L45)</f>
        <v>0</v>
      </c>
      <c r="M46" s="278"/>
      <c r="N46" s="72">
        <f>SUM(N44:N45)</f>
        <v>0</v>
      </c>
      <c r="O46" s="278"/>
      <c r="P46" s="72">
        <f>SUM(P44:P45)</f>
        <v>0</v>
      </c>
    </row>
    <row r="47" spans="1:16" ht="14.5" hidden="1" x14ac:dyDescent="0.35">
      <c r="A47" s="33"/>
      <c r="B47" s="33"/>
      <c r="C47" s="253"/>
      <c r="D47" s="9" t="s">
        <v>52</v>
      </c>
      <c r="E47" s="9"/>
      <c r="F47" s="9"/>
      <c r="G47" s="261"/>
      <c r="H47" s="275"/>
      <c r="I47" s="279"/>
      <c r="J47" s="280">
        <f>ROUND(H47*(1+'Rate Tables'!$M$12),0)</f>
        <v>0</v>
      </c>
      <c r="K47" s="279"/>
      <c r="L47" s="280">
        <f>ROUND(J47*(1+'Rate Tables'!$M$12),0)</f>
        <v>0</v>
      </c>
      <c r="M47" s="279"/>
      <c r="N47" s="280">
        <f>ROUND(L47*(1+'Rate Tables'!$M$12),0)</f>
        <v>0</v>
      </c>
      <c r="O47" s="279"/>
      <c r="P47" s="280">
        <f>ROUND(N47*(1+'Rate Tables'!$M$12),0)</f>
        <v>0</v>
      </c>
    </row>
    <row r="48" spans="1:16" ht="14.5" hidden="1" x14ac:dyDescent="0.35">
      <c r="A48" s="252"/>
      <c r="B48" s="33"/>
      <c r="C48" s="253"/>
      <c r="D48" s="14" t="s">
        <v>53</v>
      </c>
      <c r="E48" s="14"/>
      <c r="F48" s="14"/>
      <c r="G48" s="68"/>
      <c r="H48" s="80">
        <f>ROUND('Rate Tables'!C20*SUM(H47),0)</f>
        <v>0</v>
      </c>
      <c r="I48" s="117"/>
      <c r="J48" s="80">
        <f>ROUND('Rate Tables'!D20*SUM(J47),0)</f>
        <v>0</v>
      </c>
      <c r="K48" s="68"/>
      <c r="L48" s="80">
        <f>ROUND('Rate Tables'!E20*SUM(L47),0)</f>
        <v>0</v>
      </c>
      <c r="M48" s="68"/>
      <c r="N48" s="80">
        <f>ROUND('Rate Tables'!F20*SUM(N47),0)</f>
        <v>0</v>
      </c>
      <c r="O48" s="68"/>
      <c r="P48" s="80">
        <f>ROUND('Rate Tables'!G20*SUM(P47),0)</f>
        <v>0</v>
      </c>
    </row>
    <row r="49" spans="1:16" ht="14.5" hidden="1" x14ac:dyDescent="0.35">
      <c r="A49" s="252"/>
      <c r="B49" s="33"/>
      <c r="C49" s="253"/>
      <c r="D49" s="226"/>
      <c r="E49" s="226"/>
      <c r="F49" s="248" t="s">
        <v>164</v>
      </c>
      <c r="G49" s="242"/>
      <c r="H49" s="273">
        <f>SUM(H47:H48)</f>
        <v>0</v>
      </c>
      <c r="I49" s="278"/>
      <c r="J49" s="273">
        <f>SUM(J47:J48)</f>
        <v>0</v>
      </c>
      <c r="K49" s="228"/>
      <c r="L49" s="273">
        <f>SUM(L47:L48)</f>
        <v>0</v>
      </c>
      <c r="M49" s="228"/>
      <c r="N49" s="273">
        <f>SUM(N47:N48)</f>
        <v>0</v>
      </c>
      <c r="O49" s="228"/>
      <c r="P49" s="273">
        <f>SUM(P47:P48)</f>
        <v>0</v>
      </c>
    </row>
    <row r="50" spans="1:16" ht="14.5" x14ac:dyDescent="0.35">
      <c r="A50" s="252"/>
      <c r="B50" s="33"/>
      <c r="C50" s="71" t="s">
        <v>54</v>
      </c>
      <c r="D50" s="70"/>
      <c r="E50" s="70"/>
      <c r="F50" s="70"/>
      <c r="G50" s="69"/>
      <c r="H50" s="72">
        <f>SUM('Fund1x (General Fund)'!H46+'Fund2x (Auxiliary Fund)'!H50+'Fund3x (Gifts Grants)'!H49)</f>
        <v>0</v>
      </c>
      <c r="I50" s="73"/>
      <c r="J50" s="72">
        <f>SUM('Fund1x (General Fund)'!J46+'Fund2x (Auxiliary Fund)'!J50+'Fund3x (Gifts Grants)'!J49)</f>
        <v>0</v>
      </c>
      <c r="K50" s="74"/>
      <c r="L50" s="72">
        <f>SUM('Fund1x (General Fund)'!L46+'Fund2x (Auxiliary Fund)'!L50+'Fund3x (Gifts Grants)'!L49)</f>
        <v>0</v>
      </c>
      <c r="M50" s="74"/>
      <c r="N50" s="72">
        <f>SUM('Fund1x (General Fund)'!N46+'Fund2x (Auxiliary Fund)'!N50+'Fund3x (Gifts Grants)'!N49)</f>
        <v>0</v>
      </c>
      <c r="O50" s="75"/>
      <c r="P50" s="72">
        <f>SUM('Fund1x (General Fund)'!P46+'Fund2x (Auxiliary Fund)'!P50+'Fund3x (Gifts Grants)'!P49)</f>
        <v>0</v>
      </c>
    </row>
    <row r="51" spans="1:16" ht="14.5" hidden="1" x14ac:dyDescent="0.35">
      <c r="A51" s="24"/>
      <c r="B51" s="14"/>
      <c r="C51" s="14" t="s">
        <v>167</v>
      </c>
      <c r="D51" s="14"/>
      <c r="E51" s="14"/>
      <c r="F51" s="14"/>
      <c r="G51" s="66"/>
      <c r="H51" s="67" t="s">
        <v>48</v>
      </c>
      <c r="I51" s="66"/>
      <c r="J51" s="67" t="s">
        <v>48</v>
      </c>
      <c r="K51" s="66"/>
      <c r="L51" s="67" t="s">
        <v>48</v>
      </c>
      <c r="M51" s="66"/>
      <c r="N51" s="67" t="s">
        <v>48</v>
      </c>
      <c r="O51" s="66"/>
      <c r="P51" s="67" t="s">
        <v>48</v>
      </c>
    </row>
    <row r="52" spans="1:16" ht="14.5" hidden="1" x14ac:dyDescent="0.35">
      <c r="A52" s="24"/>
      <c r="B52" s="14"/>
      <c r="C52" s="14"/>
      <c r="D52" s="14" t="s">
        <v>105</v>
      </c>
      <c r="E52" s="14"/>
      <c r="F52" s="45"/>
      <c r="G52" s="24"/>
      <c r="H52" s="34">
        <f>SUM('Fund1x (General Fund)'!H48,'Fund2x (Auxiliary Fund)'!H52,'Fund3x (Gifts Grants)'!H51)</f>
        <v>0</v>
      </c>
      <c r="I52" s="35"/>
      <c r="J52" s="34">
        <f>SUM('Fund1x (General Fund)'!J48,'Fund2x (Auxiliary Fund)'!J52,'Fund3x (Gifts Grants)'!J51)</f>
        <v>0</v>
      </c>
      <c r="K52" s="36"/>
      <c r="L52" s="34">
        <f>SUM('Fund1x (General Fund)'!L48,'Fund2x (Auxiliary Fund)'!L52,'Fund3x (Gifts Grants)'!L51)</f>
        <v>0</v>
      </c>
      <c r="M52" s="36"/>
      <c r="N52" s="34">
        <f>SUM('Fund1x (General Fund)'!N48,'Fund2x (Auxiliary Fund)'!N52,'Fund3x (Gifts Grants)'!N51)</f>
        <v>0</v>
      </c>
      <c r="O52" s="36"/>
      <c r="P52" s="34">
        <f>SUM('Fund1x (General Fund)'!P48,'Fund2x (Auxiliary Fund)'!P52,'Fund3x (Gifts Grants)'!P51)</f>
        <v>0</v>
      </c>
    </row>
    <row r="53" spans="1:16" ht="14.5" hidden="1" x14ac:dyDescent="0.35">
      <c r="A53" s="24" t="s">
        <v>55</v>
      </c>
      <c r="B53" s="14"/>
      <c r="C53" s="14"/>
      <c r="D53" s="14" t="s">
        <v>56</v>
      </c>
      <c r="E53" s="14"/>
      <c r="F53" s="45"/>
      <c r="G53" s="24"/>
      <c r="H53" s="34">
        <f>SUM('Fund1x (General Fund)'!H49,'Fund2x (Auxiliary Fund)'!H53,'Fund3x (Gifts Grants)'!H52)</f>
        <v>0</v>
      </c>
      <c r="I53" s="35"/>
      <c r="J53" s="34">
        <f>SUM('Fund1x (General Fund)'!J49,'Fund2x (Auxiliary Fund)'!J53,'Fund3x (Gifts Grants)'!J52)</f>
        <v>0</v>
      </c>
      <c r="K53" s="36"/>
      <c r="L53" s="34">
        <f>SUM('Fund1x (General Fund)'!L49,'Fund2x (Auxiliary Fund)'!L53,'Fund3x (Gifts Grants)'!L52)</f>
        <v>0</v>
      </c>
      <c r="M53" s="36"/>
      <c r="N53" s="34">
        <f>SUM('Fund1x (General Fund)'!N49,'Fund2x (Auxiliary Fund)'!N53,'Fund3x (Gifts Grants)'!N52)</f>
        <v>0</v>
      </c>
      <c r="O53" s="36"/>
      <c r="P53" s="34">
        <f>SUM('Fund1x (General Fund)'!P49,'Fund2x (Auxiliary Fund)'!P53,'Fund3x (Gifts Grants)'!P52)</f>
        <v>0</v>
      </c>
    </row>
    <row r="54" spans="1:16" ht="14.5" hidden="1" x14ac:dyDescent="0.35">
      <c r="A54" s="24"/>
      <c r="B54" s="14"/>
      <c r="C54" s="14"/>
      <c r="D54" s="14" t="s">
        <v>106</v>
      </c>
      <c r="E54" s="14"/>
      <c r="F54" s="14"/>
      <c r="G54" s="78"/>
      <c r="H54" s="34">
        <f>SUM('Fund1x (General Fund)'!H50,'Fund2x (Auxiliary Fund)'!H54,'Fund3x (Gifts Grants)'!H53)</f>
        <v>0</v>
      </c>
      <c r="I54" s="35"/>
      <c r="J54" s="34">
        <f>SUM('Fund1x (General Fund)'!J50,'Fund2x (Auxiliary Fund)'!J54,'Fund3x (Gifts Grants)'!J53)</f>
        <v>0</v>
      </c>
      <c r="K54" s="36"/>
      <c r="L54" s="34">
        <f>SUM('Fund1x (General Fund)'!L50,'Fund2x (Auxiliary Fund)'!L54,'Fund3x (Gifts Grants)'!L53)</f>
        <v>0</v>
      </c>
      <c r="M54" s="36"/>
      <c r="N54" s="34">
        <f>SUM('Fund1x (General Fund)'!N50,'Fund2x (Auxiliary Fund)'!N54,'Fund3x (Gifts Grants)'!N53)</f>
        <v>0</v>
      </c>
      <c r="O54" s="36"/>
      <c r="P54" s="34">
        <f>SUM('Fund1x (General Fund)'!P50,'Fund2x (Auxiliary Fund)'!P54,'Fund3x (Gifts Grants)'!P53)</f>
        <v>0</v>
      </c>
    </row>
    <row r="55" spans="1:16" ht="14.5" hidden="1" x14ac:dyDescent="0.35">
      <c r="A55" s="24"/>
      <c r="B55" s="14"/>
      <c r="C55" s="14"/>
      <c r="D55" s="14" t="s">
        <v>57</v>
      </c>
      <c r="E55" s="14"/>
      <c r="F55" s="14"/>
      <c r="G55" s="78"/>
      <c r="H55" s="34">
        <f>SUM('Fund1x (General Fund)'!H51,'Fund2x (Auxiliary Fund)'!H55,'Fund3x (Gifts Grants)'!H54)</f>
        <v>0</v>
      </c>
      <c r="I55" s="35"/>
      <c r="J55" s="34">
        <f>SUM('Fund1x (General Fund)'!J51,'Fund2x (Auxiliary Fund)'!J55,'Fund3x (Gifts Grants)'!J54)</f>
        <v>0</v>
      </c>
      <c r="K55" s="36"/>
      <c r="L55" s="34">
        <f>SUM('Fund1x (General Fund)'!L51,'Fund2x (Auxiliary Fund)'!L55,'Fund3x (Gifts Grants)'!L54)</f>
        <v>0</v>
      </c>
      <c r="M55" s="36"/>
      <c r="N55" s="34">
        <f>SUM('Fund1x (General Fund)'!N51,'Fund2x (Auxiliary Fund)'!N55,'Fund3x (Gifts Grants)'!N54)</f>
        <v>0</v>
      </c>
      <c r="O55" s="36"/>
      <c r="P55" s="34">
        <f>SUM('Fund1x (General Fund)'!P51,'Fund2x (Auxiliary Fund)'!P55,'Fund3x (Gifts Grants)'!P54)</f>
        <v>0</v>
      </c>
    </row>
    <row r="56" spans="1:16" ht="14.5" hidden="1" x14ac:dyDescent="0.35">
      <c r="A56" s="24"/>
      <c r="B56" s="14"/>
      <c r="C56" s="14"/>
      <c r="D56" s="14" t="s">
        <v>58</v>
      </c>
      <c r="E56" s="14"/>
      <c r="F56" s="14"/>
      <c r="G56" s="78"/>
      <c r="H56" s="34">
        <f>SUM('Fund1x (General Fund)'!H52,'Fund2x (Auxiliary Fund)'!H56,'Fund3x (Gifts Grants)'!H55)</f>
        <v>0</v>
      </c>
      <c r="I56" s="35"/>
      <c r="J56" s="34">
        <f>SUM('Fund1x (General Fund)'!J52,'Fund2x (Auxiliary Fund)'!J56,'Fund3x (Gifts Grants)'!J55)</f>
        <v>0</v>
      </c>
      <c r="K56" s="36"/>
      <c r="L56" s="34">
        <f>SUM('Fund1x (General Fund)'!L52,'Fund2x (Auxiliary Fund)'!L56,'Fund3x (Gifts Grants)'!L55)</f>
        <v>0</v>
      </c>
      <c r="M56" s="36"/>
      <c r="N56" s="34">
        <f>SUM('Fund1x (General Fund)'!N52,'Fund2x (Auxiliary Fund)'!N56,'Fund3x (Gifts Grants)'!N55)</f>
        <v>0</v>
      </c>
      <c r="O56" s="36"/>
      <c r="P56" s="34">
        <f>SUM('Fund1x (General Fund)'!P52,'Fund2x (Auxiliary Fund)'!P56,'Fund3x (Gifts Grants)'!P55)</f>
        <v>0</v>
      </c>
    </row>
    <row r="57" spans="1:16" ht="14.5" hidden="1" x14ac:dyDescent="0.35">
      <c r="A57" s="24"/>
      <c r="B57" s="14"/>
      <c r="C57" s="14"/>
      <c r="D57" s="14" t="s">
        <v>59</v>
      </c>
      <c r="E57" s="14"/>
      <c r="F57" s="14"/>
      <c r="G57" s="78"/>
      <c r="H57" s="34">
        <f>SUM('Fund1x (General Fund)'!H53,'Fund2x (Auxiliary Fund)'!H57,'Fund3x (Gifts Grants)'!H56)</f>
        <v>0</v>
      </c>
      <c r="I57" s="35"/>
      <c r="J57" s="34">
        <f>SUM('Fund1x (General Fund)'!J53,'Fund2x (Auxiliary Fund)'!J57,'Fund3x (Gifts Grants)'!J56)</f>
        <v>0</v>
      </c>
      <c r="K57" s="36"/>
      <c r="L57" s="34">
        <f>SUM('Fund1x (General Fund)'!L53,'Fund2x (Auxiliary Fund)'!L57,'Fund3x (Gifts Grants)'!L56)</f>
        <v>0</v>
      </c>
      <c r="M57" s="36"/>
      <c r="N57" s="34">
        <f>SUM('Fund1x (General Fund)'!N53,'Fund2x (Auxiliary Fund)'!N57,'Fund3x (Gifts Grants)'!N56)</f>
        <v>0</v>
      </c>
      <c r="O57" s="36"/>
      <c r="P57" s="34">
        <f>SUM('Fund1x (General Fund)'!P53,'Fund2x (Auxiliary Fund)'!P57,'Fund3x (Gifts Grants)'!P56)</f>
        <v>0</v>
      </c>
    </row>
    <row r="58" spans="1:16" ht="14.5" hidden="1" x14ac:dyDescent="0.35">
      <c r="A58" s="24"/>
      <c r="B58" s="14"/>
      <c r="C58" s="14"/>
      <c r="D58" s="14" t="s">
        <v>60</v>
      </c>
      <c r="E58" s="14"/>
      <c r="F58" s="14"/>
      <c r="G58" s="78"/>
      <c r="H58" s="34">
        <f>SUM('Fund1x (General Fund)'!H54,'Fund2x (Auxiliary Fund)'!H58,'Fund3x (Gifts Grants)'!H57)</f>
        <v>0</v>
      </c>
      <c r="I58" s="35"/>
      <c r="J58" s="34">
        <f>SUM('Fund1x (General Fund)'!J54,'Fund2x (Auxiliary Fund)'!J58,'Fund3x (Gifts Grants)'!J57)</f>
        <v>0</v>
      </c>
      <c r="K58" s="36"/>
      <c r="L58" s="34">
        <f>SUM('Fund1x (General Fund)'!L54,'Fund2x (Auxiliary Fund)'!L58,'Fund3x (Gifts Grants)'!L57)</f>
        <v>0</v>
      </c>
      <c r="M58" s="36"/>
      <c r="N58" s="34">
        <f>SUM('Fund1x (General Fund)'!N54,'Fund2x (Auxiliary Fund)'!N58,'Fund3x (Gifts Grants)'!N57)</f>
        <v>0</v>
      </c>
      <c r="O58" s="36"/>
      <c r="P58" s="34">
        <f>SUM('Fund1x (General Fund)'!P54,'Fund2x (Auxiliary Fund)'!P58,'Fund3x (Gifts Grants)'!P57)</f>
        <v>0</v>
      </c>
    </row>
    <row r="59" spans="1:16" ht="14.5" x14ac:dyDescent="0.35">
      <c r="A59" s="69"/>
      <c r="B59" s="70"/>
      <c r="C59" s="71" t="s">
        <v>61</v>
      </c>
      <c r="D59" s="70"/>
      <c r="E59" s="70"/>
      <c r="F59" s="70"/>
      <c r="G59" s="79"/>
      <c r="H59" s="80">
        <f>SUM('Fund1x (General Fund)'!H55+'Fund2x (Auxiliary Fund)'!H59+'Fund3x (Gifts Grants)'!H58)</f>
        <v>0</v>
      </c>
      <c r="I59" s="81"/>
      <c r="J59" s="80">
        <f>SUM('Fund1x (General Fund)'!J55+'Fund2x (Auxiliary Fund)'!J59+'Fund3x (Gifts Grants)'!J58)</f>
        <v>0</v>
      </c>
      <c r="K59" s="79"/>
      <c r="L59" s="80">
        <f>SUM('Fund1x (General Fund)'!L55+'Fund2x (Auxiliary Fund)'!L59+'Fund3x (Gifts Grants)'!L58)</f>
        <v>0</v>
      </c>
      <c r="M59" s="79"/>
      <c r="N59" s="80">
        <f>SUM('Fund1x (General Fund)'!N55+'Fund2x (Auxiliary Fund)'!N59+'Fund3x (Gifts Grants)'!N58)</f>
        <v>0</v>
      </c>
      <c r="O59" s="82"/>
      <c r="P59" s="80">
        <f>SUM('Fund1x (General Fund)'!P55+'Fund2x (Auxiliary Fund)'!P59+'Fund3x (Gifts Grants)'!P58)</f>
        <v>0</v>
      </c>
    </row>
    <row r="60" spans="1:16" ht="15" customHeight="1" x14ac:dyDescent="0.35">
      <c r="A60" s="83"/>
      <c r="B60" s="38" t="s">
        <v>62</v>
      </c>
      <c r="C60" s="38"/>
      <c r="D60" s="38"/>
      <c r="E60" s="38"/>
      <c r="F60" s="38"/>
      <c r="G60" s="84"/>
      <c r="H60" s="40">
        <f>SUM('Fund1x (General Fund)'!H56+'Fund2x (Auxiliary Fund)'!H60+'Fund3x (Gifts Grants)'!H59)</f>
        <v>0</v>
      </c>
      <c r="I60" s="85"/>
      <c r="J60" s="40">
        <f>SUM('Fund1x (General Fund)'!J56+'Fund2x (Auxiliary Fund)'!J60+'Fund3x (Gifts Grants)'!J59)</f>
        <v>0</v>
      </c>
      <c r="K60" s="84"/>
      <c r="L60" s="40">
        <f>SUM('Fund1x (General Fund)'!L56+'Fund2x (Auxiliary Fund)'!L60+'Fund3x (Gifts Grants)'!L59)</f>
        <v>0</v>
      </c>
      <c r="M60" s="84"/>
      <c r="N60" s="40">
        <f>SUM('Fund1x (General Fund)'!N56+'Fund2x (Auxiliary Fund)'!N60+'Fund3x (Gifts Grants)'!N59)</f>
        <v>0</v>
      </c>
      <c r="O60" s="64"/>
      <c r="P60" s="40">
        <f>SUM('Fund1x (General Fund)'!P56+'Fund2x (Auxiliary Fund)'!P60+'Fund3x (Gifts Grants)'!P59)</f>
        <v>0</v>
      </c>
    </row>
    <row r="61" spans="1:16" ht="15" customHeight="1" x14ac:dyDescent="0.35">
      <c r="A61" s="332" t="s">
        <v>63</v>
      </c>
      <c r="B61" s="333"/>
      <c r="C61" s="333"/>
      <c r="D61" s="333"/>
      <c r="E61" s="333"/>
      <c r="F61" s="334"/>
      <c r="G61" s="88"/>
      <c r="H61" s="89">
        <f>SUM('Fund1x (General Fund)'!H57+'Fund2x (Auxiliary Fund)'!H61+'Fund3x (Gifts Grants)'!H60)</f>
        <v>0</v>
      </c>
      <c r="I61" s="90"/>
      <c r="J61" s="89">
        <f>SUM('Fund1x (General Fund)'!J57+'Fund2x (Auxiliary Fund)'!J61+'Fund3x (Gifts Grants)'!J60)</f>
        <v>0</v>
      </c>
      <c r="K61" s="88"/>
      <c r="L61" s="89">
        <f>SUM('Fund1x (General Fund)'!L57+'Fund2x (Auxiliary Fund)'!L61+'Fund3x (Gifts Grants)'!L60)</f>
        <v>0</v>
      </c>
      <c r="M61" s="88"/>
      <c r="N61" s="89">
        <f>SUM('Fund1x (General Fund)'!N57+'Fund2x (Auxiliary Fund)'!N61+'Fund3x (Gifts Grants)'!N60)</f>
        <v>0</v>
      </c>
      <c r="O61" s="91"/>
      <c r="P61" s="89">
        <f>SUM('Fund1x (General Fund)'!P57+'Fund2x (Auxiliary Fund)'!P61+'Fund3x (Gifts Grants)'!P60)</f>
        <v>0</v>
      </c>
    </row>
    <row r="62" spans="1:16" ht="15" customHeight="1" x14ac:dyDescent="0.35">
      <c r="A62" s="326" t="s">
        <v>64</v>
      </c>
      <c r="B62" s="327"/>
      <c r="C62" s="327"/>
      <c r="D62" s="327"/>
      <c r="E62" s="327"/>
      <c r="F62" s="328"/>
      <c r="G62" s="92"/>
      <c r="H62" s="281"/>
      <c r="I62" s="282"/>
      <c r="J62" s="281"/>
      <c r="K62" s="283"/>
      <c r="L62" s="281"/>
      <c r="M62" s="283"/>
      <c r="N62" s="281"/>
      <c r="O62" s="284"/>
      <c r="P62" s="281"/>
    </row>
    <row r="63" spans="1:16" ht="14.5" hidden="1" x14ac:dyDescent="0.35">
      <c r="A63" s="96"/>
      <c r="B63" s="99" t="s">
        <v>65</v>
      </c>
      <c r="C63" s="45"/>
      <c r="D63" s="45"/>
      <c r="E63" s="45"/>
      <c r="F63" s="45"/>
      <c r="G63" s="97"/>
      <c r="H63" s="98"/>
      <c r="I63" s="97"/>
      <c r="J63" s="98"/>
      <c r="K63" s="97"/>
      <c r="L63" s="98"/>
      <c r="M63" s="97"/>
      <c r="N63" s="98"/>
      <c r="O63" s="97"/>
      <c r="P63" s="98"/>
    </row>
    <row r="64" spans="1:16" ht="14.5" hidden="1" x14ac:dyDescent="0.35">
      <c r="A64" s="96"/>
      <c r="C64" s="45" t="s">
        <v>66</v>
      </c>
      <c r="D64" s="45"/>
      <c r="E64" s="45"/>
      <c r="G64" s="100"/>
      <c r="H64" s="34">
        <f>'Fund2x (Auxiliary Fund)'!H64</f>
        <v>0</v>
      </c>
      <c r="I64" s="100"/>
      <c r="J64" s="34">
        <f>'Fund2x (Auxiliary Fund)'!J64</f>
        <v>0</v>
      </c>
      <c r="K64" s="100"/>
      <c r="L64" s="34">
        <f>'Fund2x (Auxiliary Fund)'!L64</f>
        <v>0</v>
      </c>
      <c r="M64" s="100"/>
      <c r="N64" s="34">
        <f>'Fund2x (Auxiliary Fund)'!N64</f>
        <v>0</v>
      </c>
      <c r="O64" s="100"/>
      <c r="P64" s="34">
        <f>'Fund2x (Auxiliary Fund)'!P64</f>
        <v>0</v>
      </c>
    </row>
    <row r="65" spans="1:16" ht="14.5" hidden="1" x14ac:dyDescent="0.35">
      <c r="A65" s="24"/>
      <c r="C65" s="14" t="s">
        <v>67</v>
      </c>
      <c r="D65" s="14"/>
      <c r="E65" s="14"/>
      <c r="F65" s="14"/>
      <c r="G65" s="100"/>
      <c r="H65" s="34">
        <f>'Fund2x (Auxiliary Fund)'!H65</f>
        <v>0</v>
      </c>
      <c r="I65" s="100"/>
      <c r="J65" s="34">
        <f>'Fund2x (Auxiliary Fund)'!J65</f>
        <v>0</v>
      </c>
      <c r="K65" s="100"/>
      <c r="L65" s="34">
        <f>'Fund2x (Auxiliary Fund)'!L65</f>
        <v>0</v>
      </c>
      <c r="M65" s="100"/>
      <c r="N65" s="34">
        <f>'Fund2x (Auxiliary Fund)'!N65</f>
        <v>0</v>
      </c>
      <c r="O65" s="100"/>
      <c r="P65" s="34">
        <f>'Fund2x (Auxiliary Fund)'!P65</f>
        <v>0</v>
      </c>
    </row>
    <row r="66" spans="1:16" ht="14.5" hidden="1" x14ac:dyDescent="0.35">
      <c r="A66" s="96"/>
      <c r="B66" s="99" t="s">
        <v>68</v>
      </c>
      <c r="C66" s="45"/>
      <c r="D66" s="45"/>
      <c r="E66" s="45"/>
      <c r="F66" s="45"/>
      <c r="G66" s="97"/>
      <c r="H66" s="101"/>
      <c r="I66" s="97"/>
      <c r="J66" s="101"/>
      <c r="K66" s="97"/>
      <c r="L66" s="101"/>
      <c r="M66" s="97"/>
      <c r="N66" s="101"/>
      <c r="O66" s="97"/>
      <c r="P66" s="101"/>
    </row>
    <row r="67" spans="1:16" ht="14.5" hidden="1" x14ac:dyDescent="0.35">
      <c r="A67" s="96"/>
      <c r="C67" s="45" t="s">
        <v>91</v>
      </c>
      <c r="D67" s="45"/>
      <c r="E67" s="45"/>
      <c r="F67" s="45"/>
      <c r="G67" s="102"/>
      <c r="H67" s="34">
        <f>SUM('Fund3x (Gifts Grants)'!H63)</f>
        <v>0</v>
      </c>
      <c r="I67" s="35"/>
      <c r="J67" s="34">
        <f>SUM('Fund3x (Gifts Grants)'!J63)</f>
        <v>0</v>
      </c>
      <c r="K67" s="36"/>
      <c r="L67" s="34">
        <f>SUM('Fund3x (Gifts Grants)'!L63)</f>
        <v>0</v>
      </c>
      <c r="M67" s="36"/>
      <c r="N67" s="34">
        <f>SUM('Fund3x (Gifts Grants)'!N63)</f>
        <v>0</v>
      </c>
      <c r="O67" s="36"/>
      <c r="P67" s="34">
        <f>SUM('Fund3x (Gifts Grants)'!P63)</f>
        <v>0</v>
      </c>
    </row>
    <row r="68" spans="1:16" ht="14.5" hidden="1" x14ac:dyDescent="0.35">
      <c r="A68" s="96"/>
      <c r="B68" s="45"/>
      <c r="C68" s="45" t="s">
        <v>69</v>
      </c>
      <c r="D68" s="45"/>
      <c r="E68" s="45"/>
      <c r="F68" s="45"/>
      <c r="G68" s="102"/>
      <c r="H68" s="34">
        <f>SUM('Fund3x (Gifts Grants)'!H64)</f>
        <v>0</v>
      </c>
      <c r="I68" s="35"/>
      <c r="J68" s="34">
        <f>SUM('Fund3x (Gifts Grants)'!J64)</f>
        <v>0</v>
      </c>
      <c r="K68" s="36"/>
      <c r="L68" s="34">
        <f>SUM('Fund3x (Gifts Grants)'!L64)</f>
        <v>0</v>
      </c>
      <c r="M68" s="36"/>
      <c r="N68" s="34">
        <f>SUM('Fund3x (Gifts Grants)'!N64)</f>
        <v>0</v>
      </c>
      <c r="O68" s="36"/>
      <c r="P68" s="34">
        <f>SUM('Fund3x (Gifts Grants)'!P64)</f>
        <v>0</v>
      </c>
    </row>
    <row r="69" spans="1:16" ht="14.5" hidden="1" x14ac:dyDescent="0.35">
      <c r="A69" s="24"/>
      <c r="B69" s="14"/>
      <c r="C69" s="14" t="s">
        <v>60</v>
      </c>
      <c r="D69" s="14"/>
      <c r="E69" s="14"/>
      <c r="F69" s="14"/>
      <c r="G69" s="78"/>
      <c r="H69" s="34">
        <f>SUM('Fund3x (Gifts Grants)'!H65)</f>
        <v>0</v>
      </c>
      <c r="I69" s="35"/>
      <c r="J69" s="34">
        <f>SUM('Fund3x (Gifts Grants)'!J65)</f>
        <v>0</v>
      </c>
      <c r="K69" s="36"/>
      <c r="L69" s="34">
        <f>SUM('Fund3x (Gifts Grants)'!L65)</f>
        <v>0</v>
      </c>
      <c r="M69" s="36"/>
      <c r="N69" s="34">
        <f>SUM('Fund3x (Gifts Grants)'!N65)</f>
        <v>0</v>
      </c>
      <c r="O69" s="36"/>
      <c r="P69" s="34">
        <f>SUM('Fund3x (Gifts Grants)'!P65)</f>
        <v>0</v>
      </c>
    </row>
    <row r="70" spans="1:16" ht="20.25" customHeight="1" x14ac:dyDescent="0.35">
      <c r="A70" s="332" t="s">
        <v>70</v>
      </c>
      <c r="B70" s="333"/>
      <c r="C70" s="333"/>
      <c r="D70" s="333"/>
      <c r="E70" s="333"/>
      <c r="F70" s="334"/>
      <c r="G70" s="105"/>
      <c r="H70" s="89">
        <f>SUM('Fund2x (Auxiliary Fund)'!H66+'Fund3x (Gifts Grants)'!H66)</f>
        <v>0</v>
      </c>
      <c r="I70" s="106"/>
      <c r="J70" s="89">
        <f>SUM('Fund2x (Auxiliary Fund)'!J66+'Fund3x (Gifts Grants)'!J66)</f>
        <v>0</v>
      </c>
      <c r="K70" s="107"/>
      <c r="L70" s="89">
        <f>SUM('Fund2x (Auxiliary Fund)'!L66+'Fund3x (Gifts Grants)'!L66)</f>
        <v>0</v>
      </c>
      <c r="M70" s="107"/>
      <c r="N70" s="89">
        <f>SUM('Fund2x (Auxiliary Fund)'!N66+'Fund3x (Gifts Grants)'!N66)</f>
        <v>0</v>
      </c>
      <c r="O70" s="107"/>
      <c r="P70" s="89">
        <f>SUM('Fund2x (Auxiliary Fund)'!P66+'Fund3x (Gifts Grants)'!P66)</f>
        <v>0</v>
      </c>
    </row>
    <row r="71" spans="1:16" ht="18.75" customHeight="1" x14ac:dyDescent="0.35">
      <c r="A71" s="335" t="s">
        <v>71</v>
      </c>
      <c r="B71" s="336"/>
      <c r="C71" s="336"/>
      <c r="D71" s="336"/>
      <c r="E71" s="336"/>
      <c r="F71" s="337"/>
      <c r="G71" s="108"/>
      <c r="H71" s="110">
        <f>SUM('Fund1x (General Fund)'!H57+'Fund2x (Auxiliary Fund)'!H67+'Fund3x (Gifts Grants)'!H67)</f>
        <v>0</v>
      </c>
      <c r="I71" s="108"/>
      <c r="J71" s="110">
        <f>SUM('Fund1x (General Fund)'!J57+'Fund2x (Auxiliary Fund)'!J67+'Fund3x (Gifts Grants)'!J67)</f>
        <v>0</v>
      </c>
      <c r="K71" s="108"/>
      <c r="L71" s="110">
        <f>SUM('Fund1x (General Fund)'!L57+'Fund2x (Auxiliary Fund)'!L67+'Fund3x (Gifts Grants)'!L67)</f>
        <v>0</v>
      </c>
      <c r="M71" s="108"/>
      <c r="N71" s="110">
        <f>SUM('Fund1x (General Fund)'!N57+'Fund2x (Auxiliary Fund)'!N67+'Fund3x (Gifts Grants)'!N67)</f>
        <v>0</v>
      </c>
      <c r="O71" s="108"/>
      <c r="P71" s="110">
        <f>SUM('Fund1x (General Fund)'!P57+'Fund2x (Auxiliary Fund)'!P67+'Fund3x (Gifts Grants)'!P67)</f>
        <v>0</v>
      </c>
    </row>
    <row r="72" spans="1:16" s="111" customFormat="1" ht="15.75" customHeight="1" x14ac:dyDescent="0.3">
      <c r="A72" s="338" t="s">
        <v>72</v>
      </c>
      <c r="B72" s="339"/>
      <c r="C72" s="339"/>
      <c r="D72" s="339"/>
      <c r="E72" s="339"/>
      <c r="F72" s="340"/>
      <c r="G72" s="205"/>
      <c r="H72" s="285">
        <f>SUM('Fund1x (General Fund)'!H58+'Fund2x (Auxiliary Fund)'!H68+'Fund3x (Gifts Grants)'!H68)</f>
        <v>0</v>
      </c>
      <c r="I72" s="222"/>
      <c r="J72" s="285">
        <f>SUM('Fund1x (General Fund)'!J58+'Fund2x (Auxiliary Fund)'!J68+'Fund3x (Gifts Grants)'!J68)</f>
        <v>0</v>
      </c>
      <c r="K72" s="223"/>
      <c r="L72" s="285">
        <f>SUM('Fund1x (General Fund)'!L58+'Fund2x (Auxiliary Fund)'!L68+'Fund3x (Gifts Grants)'!L68)</f>
        <v>0</v>
      </c>
      <c r="M72" s="222"/>
      <c r="N72" s="285">
        <f>SUM('Fund1x (General Fund)'!N58+'Fund2x (Auxiliary Fund)'!N68+'Fund3x (Gifts Grants)'!N68)</f>
        <v>0</v>
      </c>
      <c r="O72" s="223"/>
      <c r="P72" s="285">
        <f>SUM('Fund1x (General Fund)'!P58+'Fund2x (Auxiliary Fund)'!P68+'Fund3x (Gifts Grants)'!P68)</f>
        <v>0</v>
      </c>
    </row>
    <row r="73" spans="1:16" s="111" customFormat="1" ht="5.4" customHeight="1" x14ac:dyDescent="0.3">
      <c r="A73" s="139"/>
      <c r="B73" s="140"/>
      <c r="C73" s="140"/>
      <c r="D73" s="140"/>
      <c r="E73" s="140"/>
      <c r="F73" s="140"/>
      <c r="G73" s="141"/>
      <c r="H73" s="142"/>
      <c r="I73" s="143"/>
      <c r="J73" s="142"/>
      <c r="K73" s="143"/>
      <c r="L73" s="142"/>
      <c r="M73" s="143"/>
      <c r="N73" s="142"/>
      <c r="O73" s="143"/>
      <c r="P73" s="142"/>
    </row>
    <row r="74" spans="1:16" s="112" customFormat="1" ht="10.25" customHeight="1" x14ac:dyDescent="0.25">
      <c r="A74" s="318" t="s">
        <v>108</v>
      </c>
      <c r="B74" s="319"/>
      <c r="C74" s="319"/>
      <c r="D74" s="319"/>
      <c r="E74" s="319"/>
      <c r="F74" s="319"/>
      <c r="G74" s="319"/>
      <c r="H74" s="319"/>
      <c r="I74" s="319"/>
      <c r="J74" s="319"/>
      <c r="K74" s="319"/>
      <c r="L74" s="319"/>
      <c r="M74" s="319"/>
      <c r="N74" s="319"/>
      <c r="O74" s="319"/>
      <c r="P74" s="319"/>
    </row>
    <row r="75" spans="1:16" s="112" customFormat="1" ht="14.5" x14ac:dyDescent="0.35">
      <c r="A75" s="135">
        <v>1</v>
      </c>
      <c r="B75" s="136" t="s">
        <v>111</v>
      </c>
      <c r="C75" s="137"/>
      <c r="D75" s="137"/>
      <c r="E75" s="137"/>
      <c r="F75" s="137"/>
      <c r="G75" s="136"/>
      <c r="H75" s="138"/>
      <c r="I75" s="138"/>
      <c r="J75" s="138"/>
      <c r="K75" s="138"/>
      <c r="L75" s="138"/>
      <c r="M75" s="138"/>
      <c r="N75" s="138"/>
      <c r="O75" s="138"/>
      <c r="P75" s="138"/>
    </row>
    <row r="76" spans="1:16" x14ac:dyDescent="0.3">
      <c r="B76" s="127" t="s">
        <v>74</v>
      </c>
      <c r="F76" s="113"/>
      <c r="I76" s="127" t="s">
        <v>75</v>
      </c>
    </row>
    <row r="77" spans="1:16" x14ac:dyDescent="0.3">
      <c r="B77" s="51" t="s">
        <v>76</v>
      </c>
      <c r="F77" s="113"/>
      <c r="I77" s="51" t="s">
        <v>77</v>
      </c>
    </row>
    <row r="78" spans="1:16" x14ac:dyDescent="0.3">
      <c r="B78" s="51" t="s">
        <v>78</v>
      </c>
      <c r="F78" s="113"/>
      <c r="I78" s="51" t="s">
        <v>79</v>
      </c>
    </row>
    <row r="79" spans="1:16" x14ac:dyDescent="0.3">
      <c r="B79" s="114" t="s">
        <v>80</v>
      </c>
      <c r="I79" s="51" t="s">
        <v>81</v>
      </c>
    </row>
    <row r="80" spans="1:16" ht="13.5" thickBot="1" x14ac:dyDescent="0.35">
      <c r="E80" s="51" t="s">
        <v>82</v>
      </c>
      <c r="I80" s="51" t="s">
        <v>83</v>
      </c>
    </row>
    <row r="81" spans="2:16" ht="66" customHeight="1" thickBot="1" x14ac:dyDescent="0.35">
      <c r="B81" s="322"/>
      <c r="C81" s="323"/>
      <c r="D81" s="323"/>
      <c r="E81" s="323"/>
      <c r="F81" s="323"/>
      <c r="G81" s="324"/>
      <c r="I81" s="322"/>
      <c r="J81" s="323"/>
      <c r="K81" s="323"/>
      <c r="L81" s="323"/>
      <c r="M81" s="323"/>
      <c r="N81" s="323"/>
      <c r="O81" s="323"/>
      <c r="P81" s="324"/>
    </row>
  </sheetData>
  <mergeCells count="16">
    <mergeCell ref="B81:G81"/>
    <mergeCell ref="I81:P81"/>
    <mergeCell ref="A74:P74"/>
    <mergeCell ref="A1:F1"/>
    <mergeCell ref="A62:F62"/>
    <mergeCell ref="A19:F19"/>
    <mergeCell ref="A3:F3"/>
    <mergeCell ref="A18:F18"/>
    <mergeCell ref="A61:F61"/>
    <mergeCell ref="A70:F70"/>
    <mergeCell ref="A71:F71"/>
    <mergeCell ref="A72:F72"/>
    <mergeCell ref="B20:F20"/>
    <mergeCell ref="B24:F24"/>
    <mergeCell ref="B10:F10"/>
    <mergeCell ref="B4:F4"/>
  </mergeCells>
  <conditionalFormatting sqref="H72:P72">
    <cfRule type="cellIs" dxfId="0" priority="1" operator="lessThan">
      <formula>0</formula>
    </cfRule>
  </conditionalFormatting>
  <dataValidations disablePrompts="1" count="1">
    <dataValidation allowBlank="1" showInputMessage="1" showErrorMessage="1" promptTitle="Hourly Workers" sqref="F50" xr:uid="{B964E4EC-A117-40F6-B299-F2348259F7A9}"/>
  </dataValidations>
  <printOptions horizontalCentered="1"/>
  <pageMargins left="0.25" right="0.25" top="0.75" bottom="0.25" header="0.3" footer="0.3"/>
  <pageSetup scale="53" orientation="portrait" r:id="rId1"/>
  <headerFooter>
    <oddHeader>&amp;CAll Funds Financial Summary</oddHeader>
    <oddFooter>&amp;L&amp;"Calibri,Regular"&amp;F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85170-73CC-4B7E-B161-16D6A57F6EF0}">
  <sheetPr>
    <tabColor rgb="FFFFD44B"/>
  </sheetPr>
  <dimension ref="A1:X17"/>
  <sheetViews>
    <sheetView workbookViewId="0">
      <selection activeCell="O29" sqref="O29"/>
    </sheetView>
  </sheetViews>
  <sheetFormatPr defaultRowHeight="12.5" x14ac:dyDescent="0.25"/>
  <cols>
    <col min="1" max="1" width="44.6328125" bestFit="1" customWidth="1"/>
    <col min="2" max="2" width="8.6328125" customWidth="1"/>
    <col min="3" max="3" width="11.54296875" bestFit="1" customWidth="1"/>
    <col min="9" max="9" width="2.453125" customWidth="1"/>
    <col min="10" max="10" width="12" customWidth="1"/>
    <col min="11" max="11" width="8.6328125" customWidth="1"/>
    <col min="12" max="12" width="12" customWidth="1"/>
    <col min="13" max="13" width="10" customWidth="1"/>
    <col min="17" max="17" width="2.453125" customWidth="1"/>
    <col min="18" max="18" width="20" bestFit="1" customWidth="1"/>
    <col min="19" max="19" width="8.6328125" customWidth="1"/>
    <col min="20" max="20" width="11.54296875" bestFit="1" customWidth="1"/>
  </cols>
  <sheetData>
    <row r="1" spans="1:24" ht="13" x14ac:dyDescent="0.25">
      <c r="A1" s="349" t="s">
        <v>142</v>
      </c>
      <c r="B1" s="183" t="s">
        <v>156</v>
      </c>
      <c r="C1" s="295" t="s">
        <v>134</v>
      </c>
      <c r="D1" s="343" t="s">
        <v>133</v>
      </c>
      <c r="E1" s="344"/>
      <c r="F1" s="344"/>
      <c r="G1" s="344"/>
      <c r="H1" s="345"/>
      <c r="J1" s="351" t="s">
        <v>135</v>
      </c>
      <c r="K1" s="183" t="s">
        <v>156</v>
      </c>
      <c r="L1" s="294" t="s">
        <v>134</v>
      </c>
      <c r="M1" s="343" t="s">
        <v>133</v>
      </c>
      <c r="N1" s="344"/>
      <c r="O1" s="344"/>
      <c r="P1" s="345"/>
      <c r="R1" s="353" t="s">
        <v>139</v>
      </c>
      <c r="S1" s="183" t="s">
        <v>156</v>
      </c>
      <c r="T1" s="294" t="s">
        <v>134</v>
      </c>
      <c r="U1" s="343" t="s">
        <v>133</v>
      </c>
      <c r="V1" s="344"/>
      <c r="W1" s="344"/>
      <c r="X1" s="345"/>
    </row>
    <row r="2" spans="1:24" x14ac:dyDescent="0.25">
      <c r="A2" s="350"/>
      <c r="B2" s="286">
        <v>0.03</v>
      </c>
      <c r="C2" s="145" t="s">
        <v>127</v>
      </c>
      <c r="D2" s="146" t="s">
        <v>128</v>
      </c>
      <c r="E2" s="145" t="s">
        <v>129</v>
      </c>
      <c r="F2" s="145" t="s">
        <v>130</v>
      </c>
      <c r="G2" s="145" t="s">
        <v>131</v>
      </c>
      <c r="H2" s="147" t="s">
        <v>132</v>
      </c>
      <c r="J2" s="352"/>
      <c r="K2" s="286">
        <v>0.03</v>
      </c>
      <c r="L2" s="156" t="s">
        <v>127</v>
      </c>
      <c r="M2" s="251" t="s">
        <v>128</v>
      </c>
      <c r="N2" s="157" t="s">
        <v>129</v>
      </c>
      <c r="O2" s="157" t="s">
        <v>130</v>
      </c>
      <c r="P2" s="158" t="s">
        <v>131</v>
      </c>
      <c r="R2" s="354"/>
      <c r="S2" s="286">
        <v>0.03</v>
      </c>
      <c r="T2" s="173" t="s">
        <v>127</v>
      </c>
      <c r="U2" s="258" t="s">
        <v>128</v>
      </c>
      <c r="V2" s="171" t="s">
        <v>129</v>
      </c>
      <c r="W2" s="171" t="s">
        <v>130</v>
      </c>
      <c r="X2" s="172" t="s">
        <v>131</v>
      </c>
    </row>
    <row r="3" spans="1:24" ht="13" x14ac:dyDescent="0.3">
      <c r="A3" s="148" t="s">
        <v>118</v>
      </c>
      <c r="B3" s="184"/>
      <c r="C3" s="144">
        <v>0.31</v>
      </c>
      <c r="D3" s="187">
        <f>C3*(1+$B$2)</f>
        <v>0.31930000000000003</v>
      </c>
      <c r="E3" s="189">
        <f t="shared" ref="E3:H3" si="0">D3*(1+$B$2)</f>
        <v>0.32887900000000003</v>
      </c>
      <c r="F3" s="189">
        <f t="shared" si="0"/>
        <v>0.33874537000000005</v>
      </c>
      <c r="G3" s="189">
        <f t="shared" si="0"/>
        <v>0.34890773110000006</v>
      </c>
      <c r="H3" s="175">
        <f t="shared" si="0"/>
        <v>0.35937496303300009</v>
      </c>
      <c r="J3" s="151" t="s">
        <v>137</v>
      </c>
      <c r="K3" s="151"/>
      <c r="L3" s="154">
        <v>7.8600000000000003E-2</v>
      </c>
      <c r="M3" s="190">
        <f>L3*(1+$K$2)</f>
        <v>8.0958000000000002E-2</v>
      </c>
      <c r="N3" s="191">
        <f t="shared" ref="N3:P3" si="1">M3*(1+$K$2)</f>
        <v>8.3386740000000001E-2</v>
      </c>
      <c r="O3" s="191">
        <f t="shared" si="1"/>
        <v>8.5888342200000009E-2</v>
      </c>
      <c r="P3" s="192">
        <f t="shared" si="1"/>
        <v>8.8464992466000009E-2</v>
      </c>
      <c r="R3" s="169" t="s">
        <v>140</v>
      </c>
      <c r="S3" s="169"/>
      <c r="T3" s="174">
        <v>0.56499999999999995</v>
      </c>
      <c r="U3" s="190">
        <f>T3*(1+$S$2)</f>
        <v>0.58194999999999997</v>
      </c>
      <c r="V3" s="191">
        <f t="shared" ref="V3:X4" si="2">U3*(1+$S$2)</f>
        <v>0.59940850000000001</v>
      </c>
      <c r="W3" s="191">
        <f t="shared" si="2"/>
        <v>0.61739075500000007</v>
      </c>
      <c r="X3" s="192">
        <f t="shared" si="2"/>
        <v>0.63591247765000014</v>
      </c>
    </row>
    <row r="4" spans="1:24" ht="13" x14ac:dyDescent="0.3">
      <c r="A4" s="149" t="s">
        <v>119</v>
      </c>
      <c r="B4" s="184"/>
      <c r="C4" s="144">
        <v>0.4</v>
      </c>
      <c r="D4" s="159">
        <f t="shared" ref="D4:H4" si="3">C4*(1+$B$2)</f>
        <v>0.41200000000000003</v>
      </c>
      <c r="E4" s="160">
        <f t="shared" si="3"/>
        <v>0.42436000000000007</v>
      </c>
      <c r="F4" s="160">
        <f t="shared" si="3"/>
        <v>0.43709080000000006</v>
      </c>
      <c r="G4" s="160">
        <f t="shared" si="3"/>
        <v>0.45020352400000008</v>
      </c>
      <c r="H4" s="161">
        <f t="shared" si="3"/>
        <v>0.46370962972000007</v>
      </c>
      <c r="J4" s="152" t="s">
        <v>136</v>
      </c>
      <c r="K4" s="152"/>
      <c r="L4" s="154">
        <v>6.3E-3</v>
      </c>
      <c r="M4" s="193">
        <f t="shared" ref="M4:P4" si="4">L4*(1+$K$2)</f>
        <v>6.489E-3</v>
      </c>
      <c r="N4" s="165">
        <f t="shared" si="4"/>
        <v>6.6836700000000001E-3</v>
      </c>
      <c r="O4" s="165">
        <f t="shared" si="4"/>
        <v>6.8841801000000006E-3</v>
      </c>
      <c r="P4" s="166">
        <f t="shared" si="4"/>
        <v>7.0907055030000011E-3</v>
      </c>
      <c r="R4" s="170" t="s">
        <v>141</v>
      </c>
      <c r="S4" s="170"/>
      <c r="T4" s="155">
        <v>0.26</v>
      </c>
      <c r="U4" s="194">
        <f>T4*(1+$S$2)</f>
        <v>0.26780000000000004</v>
      </c>
      <c r="V4" s="167">
        <f t="shared" si="2"/>
        <v>0.27583400000000002</v>
      </c>
      <c r="W4" s="167">
        <f t="shared" si="2"/>
        <v>0.28410902000000005</v>
      </c>
      <c r="X4" s="168">
        <f t="shared" si="2"/>
        <v>0.29263229060000007</v>
      </c>
    </row>
    <row r="5" spans="1:24" ht="13" x14ac:dyDescent="0.3">
      <c r="A5" s="149" t="s">
        <v>120</v>
      </c>
      <c r="B5" s="184"/>
      <c r="C5" s="144">
        <v>0.4</v>
      </c>
      <c r="D5" s="159">
        <f t="shared" ref="D5:H5" si="5">C5*(1+$B$2)</f>
        <v>0.41200000000000003</v>
      </c>
      <c r="E5" s="160">
        <f t="shared" si="5"/>
        <v>0.42436000000000007</v>
      </c>
      <c r="F5" s="160">
        <f t="shared" si="5"/>
        <v>0.43709080000000006</v>
      </c>
      <c r="G5" s="160">
        <f t="shared" si="5"/>
        <v>0.45020352400000008</v>
      </c>
      <c r="H5" s="161">
        <f t="shared" si="5"/>
        <v>0.46370962972000007</v>
      </c>
      <c r="J5" s="153" t="s">
        <v>138</v>
      </c>
      <c r="K5" s="153"/>
      <c r="L5" s="155">
        <v>8.4900000000000003E-2</v>
      </c>
      <c r="M5" s="194">
        <f t="shared" ref="M5:P5" si="6">L5*(1+$K$2)</f>
        <v>8.7447000000000011E-2</v>
      </c>
      <c r="N5" s="167">
        <f t="shared" si="6"/>
        <v>9.0070410000000017E-2</v>
      </c>
      <c r="O5" s="167">
        <f t="shared" si="6"/>
        <v>9.2772522300000021E-2</v>
      </c>
      <c r="P5" s="168">
        <f t="shared" si="6"/>
        <v>9.5555697969000028E-2</v>
      </c>
    </row>
    <row r="6" spans="1:24" ht="13" x14ac:dyDescent="0.3">
      <c r="A6" s="149" t="s">
        <v>121</v>
      </c>
      <c r="B6" s="184"/>
      <c r="C6" s="144">
        <v>0.4</v>
      </c>
      <c r="D6" s="159">
        <f t="shared" ref="D6:H6" si="7">C6*(1+$B$2)</f>
        <v>0.41200000000000003</v>
      </c>
      <c r="E6" s="160">
        <f t="shared" si="7"/>
        <v>0.42436000000000007</v>
      </c>
      <c r="F6" s="160">
        <f t="shared" si="7"/>
        <v>0.43709080000000006</v>
      </c>
      <c r="G6" s="160">
        <f t="shared" si="7"/>
        <v>0.45020352400000008</v>
      </c>
      <c r="H6" s="161">
        <f t="shared" si="7"/>
        <v>0.46370962972000007</v>
      </c>
    </row>
    <row r="7" spans="1:24" ht="13" x14ac:dyDescent="0.3">
      <c r="A7" s="149" t="s">
        <v>122</v>
      </c>
      <c r="B7" s="184"/>
      <c r="C7" s="144">
        <v>0.31</v>
      </c>
      <c r="D7" s="159">
        <f t="shared" ref="D7:H7" si="8">C7*(1+$B$2)</f>
        <v>0.31930000000000003</v>
      </c>
      <c r="E7" s="160">
        <f t="shared" si="8"/>
        <v>0.32887900000000003</v>
      </c>
      <c r="F7" s="160">
        <f t="shared" si="8"/>
        <v>0.33874537000000005</v>
      </c>
      <c r="G7" s="160">
        <f t="shared" si="8"/>
        <v>0.34890773110000006</v>
      </c>
      <c r="H7" s="161">
        <f t="shared" si="8"/>
        <v>0.35937496303300009</v>
      </c>
      <c r="L7" s="346" t="s">
        <v>143</v>
      </c>
      <c r="M7" s="347"/>
    </row>
    <row r="8" spans="1:24" ht="13" x14ac:dyDescent="0.3">
      <c r="A8" s="149" t="s">
        <v>123</v>
      </c>
      <c r="B8" s="184"/>
      <c r="C8" s="144">
        <v>0.14599999999999999</v>
      </c>
      <c r="D8" s="159">
        <f t="shared" ref="D8:H8" si="9">C8*(1+$B$2)</f>
        <v>0.15037999999999999</v>
      </c>
      <c r="E8" s="160">
        <f t="shared" si="9"/>
        <v>0.15489139999999998</v>
      </c>
      <c r="F8" s="160">
        <f t="shared" si="9"/>
        <v>0.15953814199999999</v>
      </c>
      <c r="G8" s="160">
        <f t="shared" si="9"/>
        <v>0.16432428626000001</v>
      </c>
      <c r="H8" s="161">
        <f t="shared" si="9"/>
        <v>0.16925401484780001</v>
      </c>
      <c r="L8" s="176" t="s">
        <v>144</v>
      </c>
      <c r="M8" s="287">
        <v>0.03</v>
      </c>
    </row>
    <row r="9" spans="1:24" ht="13.25" customHeight="1" x14ac:dyDescent="0.3">
      <c r="A9" s="149" t="s">
        <v>124</v>
      </c>
      <c r="B9" s="184"/>
      <c r="C9" s="144">
        <v>0.114</v>
      </c>
      <c r="D9" s="159">
        <f t="shared" ref="D9:H9" si="10">C9*(1+$B$2)</f>
        <v>0.11742000000000001</v>
      </c>
      <c r="E9" s="160">
        <f t="shared" si="10"/>
        <v>0.12094260000000001</v>
      </c>
      <c r="F9" s="160">
        <f t="shared" si="10"/>
        <v>0.12457087800000001</v>
      </c>
      <c r="G9" s="160">
        <f t="shared" si="10"/>
        <v>0.12830800434</v>
      </c>
      <c r="H9" s="161">
        <f t="shared" si="10"/>
        <v>0.1321572444702</v>
      </c>
      <c r="L9" s="177" t="s">
        <v>148</v>
      </c>
      <c r="M9" s="288">
        <v>0.03</v>
      </c>
    </row>
    <row r="10" spans="1:24" ht="13" x14ac:dyDescent="0.3">
      <c r="A10" s="149" t="s">
        <v>125</v>
      </c>
      <c r="B10" s="184"/>
      <c r="C10" s="144">
        <v>0.114</v>
      </c>
      <c r="D10" s="159">
        <f t="shared" ref="D10:H10" si="11">C10*(1+$B$2)</f>
        <v>0.11742000000000001</v>
      </c>
      <c r="E10" s="160">
        <f t="shared" si="11"/>
        <v>0.12094260000000001</v>
      </c>
      <c r="F10" s="160">
        <f t="shared" si="11"/>
        <v>0.12457087800000001</v>
      </c>
      <c r="G10" s="160">
        <f t="shared" si="11"/>
        <v>0.12830800434</v>
      </c>
      <c r="H10" s="161">
        <f t="shared" si="11"/>
        <v>0.1321572444702</v>
      </c>
      <c r="L10" s="177" t="s">
        <v>147</v>
      </c>
      <c r="M10" s="289">
        <v>0.03</v>
      </c>
    </row>
    <row r="11" spans="1:24" ht="13" x14ac:dyDescent="0.3">
      <c r="A11" s="182" t="s">
        <v>152</v>
      </c>
      <c r="B11" s="185"/>
      <c r="C11" s="144">
        <v>0.4</v>
      </c>
      <c r="D11" s="159">
        <f t="shared" ref="D11:H11" si="12">C11*(1+$B$2)</f>
        <v>0.41200000000000003</v>
      </c>
      <c r="E11" s="160">
        <f t="shared" si="12"/>
        <v>0.42436000000000007</v>
      </c>
      <c r="F11" s="160">
        <f t="shared" si="12"/>
        <v>0.43709080000000006</v>
      </c>
      <c r="G11" s="160">
        <f t="shared" si="12"/>
        <v>0.45020352400000008</v>
      </c>
      <c r="H11" s="161">
        <f t="shared" si="12"/>
        <v>0.46370962972000007</v>
      </c>
      <c r="L11" s="177" t="s">
        <v>146</v>
      </c>
      <c r="M11" s="289">
        <v>0.03</v>
      </c>
    </row>
    <row r="12" spans="1:24" ht="13" x14ac:dyDescent="0.3">
      <c r="A12" s="182" t="s">
        <v>153</v>
      </c>
      <c r="B12" s="185"/>
      <c r="C12" s="144">
        <v>0.14599999999999999</v>
      </c>
      <c r="D12" s="159">
        <f t="shared" ref="D12:H12" si="13">C12*(1+$B$2)</f>
        <v>0.15037999999999999</v>
      </c>
      <c r="E12" s="160">
        <f t="shared" si="13"/>
        <v>0.15489139999999998</v>
      </c>
      <c r="F12" s="160">
        <f t="shared" si="13"/>
        <v>0.15953814199999999</v>
      </c>
      <c r="G12" s="160">
        <f t="shared" si="13"/>
        <v>0.16432428626000001</v>
      </c>
      <c r="H12" s="161">
        <f t="shared" si="13"/>
        <v>0.16925401484780001</v>
      </c>
      <c r="L12" s="178" t="s">
        <v>145</v>
      </c>
      <c r="M12" s="290">
        <v>0.02</v>
      </c>
      <c r="U12" s="188"/>
    </row>
    <row r="13" spans="1:24" ht="13" x14ac:dyDescent="0.3">
      <c r="A13" s="182" t="s">
        <v>154</v>
      </c>
      <c r="B13" s="185"/>
      <c r="C13" s="144">
        <v>0.4</v>
      </c>
      <c r="D13" s="159">
        <f t="shared" ref="D13:H13" si="14">C13*(1+$B$2)</f>
        <v>0.41200000000000003</v>
      </c>
      <c r="E13" s="160">
        <f t="shared" si="14"/>
        <v>0.42436000000000007</v>
      </c>
      <c r="F13" s="160">
        <f t="shared" si="14"/>
        <v>0.43709080000000006</v>
      </c>
      <c r="G13" s="160">
        <f t="shared" si="14"/>
        <v>0.45020352400000008</v>
      </c>
      <c r="H13" s="161">
        <f t="shared" si="14"/>
        <v>0.46370962972000007</v>
      </c>
    </row>
    <row r="14" spans="1:24" ht="13" x14ac:dyDescent="0.3">
      <c r="A14" s="182" t="s">
        <v>155</v>
      </c>
      <c r="B14" s="185"/>
      <c r="C14" s="144">
        <v>0.14599999999999999</v>
      </c>
      <c r="D14" s="159">
        <f t="shared" ref="D14:H14" si="15">C14*(1+$B$2)</f>
        <v>0.15037999999999999</v>
      </c>
      <c r="E14" s="160">
        <f t="shared" si="15"/>
        <v>0.15489139999999998</v>
      </c>
      <c r="F14" s="160">
        <f t="shared" si="15"/>
        <v>0.15953814199999999</v>
      </c>
      <c r="G14" s="160">
        <f t="shared" si="15"/>
        <v>0.16432428626000001</v>
      </c>
      <c r="H14" s="161">
        <f t="shared" si="15"/>
        <v>0.16925401484780001</v>
      </c>
      <c r="L14" s="346" t="s">
        <v>150</v>
      </c>
      <c r="M14" s="348"/>
      <c r="N14" s="348"/>
      <c r="O14" s="347"/>
      <c r="P14" s="291">
        <v>0.02</v>
      </c>
    </row>
    <row r="15" spans="1:24" ht="13" x14ac:dyDescent="0.3">
      <c r="A15" s="150" t="s">
        <v>126</v>
      </c>
      <c r="B15" s="186"/>
      <c r="C15" s="145">
        <v>1.7999999999999999E-2</v>
      </c>
      <c r="D15" s="162">
        <f t="shared" ref="D15:H15" si="16">C15*(1+$B$2)</f>
        <v>1.8539999999999997E-2</v>
      </c>
      <c r="E15" s="163">
        <f t="shared" si="16"/>
        <v>1.9096199999999997E-2</v>
      </c>
      <c r="F15" s="163">
        <f t="shared" si="16"/>
        <v>1.9669085999999999E-2</v>
      </c>
      <c r="G15" s="163">
        <f t="shared" si="16"/>
        <v>2.0259158579999999E-2</v>
      </c>
      <c r="H15" s="164">
        <f t="shared" si="16"/>
        <v>2.0866933337399998E-2</v>
      </c>
    </row>
    <row r="17" spans="1:1" x14ac:dyDescent="0.25">
      <c r="A17" t="s">
        <v>73</v>
      </c>
    </row>
  </sheetData>
  <mergeCells count="8">
    <mergeCell ref="U1:X1"/>
    <mergeCell ref="L7:M7"/>
    <mergeCell ref="L14:O14"/>
    <mergeCell ref="D1:H1"/>
    <mergeCell ref="A1:A2"/>
    <mergeCell ref="J1:J2"/>
    <mergeCell ref="M1:P1"/>
    <mergeCell ref="R1:R2"/>
  </mergeCells>
  <phoneticPr fontId="2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Instructions</vt:lpstr>
      <vt:lpstr>1. Speedtype List</vt:lpstr>
      <vt:lpstr>2. Personnel Roster</vt:lpstr>
      <vt:lpstr>3. Space</vt:lpstr>
      <vt:lpstr>Fund1x (General Fund)</vt:lpstr>
      <vt:lpstr>Fund2x (Auxiliary Fund)</vt:lpstr>
      <vt:lpstr>Fund3x (Gifts Grants)</vt:lpstr>
      <vt:lpstr>Rollup-All Funds</vt:lpstr>
      <vt:lpstr>Rate Tables</vt:lpstr>
      <vt:lpstr>'Fund1x (General Fund)'!Print_Area</vt:lpstr>
      <vt:lpstr>'Fund2x (Auxiliary Fund)'!Print_Area</vt:lpstr>
      <vt:lpstr>'Fund3x (Gifts Grants)'!Print_Area</vt:lpstr>
      <vt:lpstr>'Rollup-All Funds'!Print_Area</vt:lpstr>
      <vt:lpstr>'Fund1x (General Fund)'!Print_Titles</vt:lpstr>
      <vt:lpstr>'Fund2x (Auxiliary Fund)'!Print_Titles</vt:lpstr>
      <vt:lpstr>'Fund3x (Gifts Grants)'!Print_Titles</vt:lpstr>
      <vt:lpstr>'Rollup-All Funds'!Print_Titles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Lurie</dc:creator>
  <cp:keywords/>
  <dc:description/>
  <cp:lastModifiedBy>Alicia Adelman</cp:lastModifiedBy>
  <cp:revision/>
  <cp:lastPrinted>2022-10-24T14:44:07Z</cp:lastPrinted>
  <dcterms:created xsi:type="dcterms:W3CDTF">2007-10-03T22:10:05Z</dcterms:created>
  <dcterms:modified xsi:type="dcterms:W3CDTF">2024-11-19T22:36:38Z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0x0101004AE0BD7304521046B23CDAA75CE67A4C</vt:lpwstr>
  </property>
</Properties>
</file>