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elliott\Downloads\"/>
    </mc:Choice>
  </mc:AlternateContent>
  <xr:revisionPtr revIDLastSave="0" documentId="13_ncr:1_{125E7AB8-7775-4B9B-A660-569B9B16A873}" xr6:coauthVersionLast="47" xr6:coauthVersionMax="47" xr10:uidLastSave="{00000000-0000-0000-0000-000000000000}"/>
  <bookViews>
    <workbookView xWindow="28680" yWindow="-90" windowWidth="29040" windowHeight="15840" xr2:uid="{7C7E0727-ECE8-47A8-A445-0B96D9E16833}"/>
  </bookViews>
  <sheets>
    <sheet name="Cost Share Template" sheetId="1" r:id="rId1"/>
    <sheet name="Cash-In Kind-Sub Contributions" sheetId="5" r:id="rId2"/>
    <sheet name="Cost Share Commitment" sheetId="4" r:id="rId3"/>
    <sheet name="About" sheetId="3" r:id="rId4"/>
    <sheet name="Lookups"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H33" i="5"/>
  <c r="L23" i="5"/>
  <c r="C6" i="4"/>
  <c r="C33" i="5"/>
  <c r="B12" i="1" s="1"/>
  <c r="K19" i="5"/>
  <c r="K20" i="5"/>
  <c r="K21" i="5"/>
  <c r="K22" i="5"/>
  <c r="K18" i="5"/>
  <c r="K23" i="5" s="1"/>
  <c r="C9" i="4" s="1"/>
  <c r="J23" i="5"/>
  <c r="G23" i="5"/>
  <c r="D23" i="5"/>
  <c r="R6" i="5"/>
  <c r="R7" i="5"/>
  <c r="R8" i="5"/>
  <c r="R9" i="5"/>
  <c r="R10" i="5"/>
  <c r="R5" i="5"/>
  <c r="Q6" i="5"/>
  <c r="Q7" i="5"/>
  <c r="Q8" i="5"/>
  <c r="Q9" i="5"/>
  <c r="Q10" i="5"/>
  <c r="Q5" i="5"/>
  <c r="O11" i="5"/>
  <c r="N11" i="5"/>
  <c r="L11" i="5"/>
  <c r="K11" i="5"/>
  <c r="I11" i="5"/>
  <c r="H11" i="5"/>
  <c r="F11" i="5"/>
  <c r="E11" i="5"/>
  <c r="C11" i="5"/>
  <c r="B11" i="5"/>
  <c r="I133" i="1"/>
  <c r="I113" i="1"/>
  <c r="I93" i="1"/>
  <c r="I73" i="1"/>
  <c r="I53" i="1"/>
  <c r="I33" i="1"/>
  <c r="H130" i="1"/>
  <c r="J130" i="1" s="1"/>
  <c r="H129" i="1"/>
  <c r="J129" i="1" s="1"/>
  <c r="H128" i="1"/>
  <c r="J128" i="1" s="1"/>
  <c r="H127" i="1"/>
  <c r="J127" i="1" s="1"/>
  <c r="H126" i="1"/>
  <c r="J126" i="1" s="1"/>
  <c r="F125" i="1"/>
  <c r="D125" i="1"/>
  <c r="F124" i="1"/>
  <c r="D124" i="1"/>
  <c r="H123" i="1"/>
  <c r="H122" i="1"/>
  <c r="H121" i="1"/>
  <c r="H120" i="1"/>
  <c r="H119" i="1"/>
  <c r="H110" i="1"/>
  <c r="J110" i="1" s="1"/>
  <c r="H109" i="1"/>
  <c r="J109" i="1" s="1"/>
  <c r="H108" i="1"/>
  <c r="J108" i="1" s="1"/>
  <c r="H107" i="1"/>
  <c r="J107" i="1" s="1"/>
  <c r="H106" i="1"/>
  <c r="J106" i="1" s="1"/>
  <c r="F105" i="1"/>
  <c r="D105" i="1"/>
  <c r="F104" i="1"/>
  <c r="D104" i="1"/>
  <c r="H103" i="1"/>
  <c r="H102" i="1"/>
  <c r="H101" i="1"/>
  <c r="H100" i="1"/>
  <c r="H99" i="1"/>
  <c r="H90" i="1"/>
  <c r="J90" i="1" s="1"/>
  <c r="H89" i="1"/>
  <c r="J89" i="1" s="1"/>
  <c r="H88" i="1"/>
  <c r="J88" i="1" s="1"/>
  <c r="H87" i="1"/>
  <c r="J87" i="1" s="1"/>
  <c r="H86" i="1"/>
  <c r="J86" i="1" s="1"/>
  <c r="F85" i="1"/>
  <c r="D85" i="1"/>
  <c r="F84" i="1"/>
  <c r="D84" i="1"/>
  <c r="H83" i="1"/>
  <c r="H82" i="1"/>
  <c r="H81" i="1"/>
  <c r="H80" i="1"/>
  <c r="H79" i="1"/>
  <c r="H70" i="1"/>
  <c r="J70" i="1" s="1"/>
  <c r="H69" i="1"/>
  <c r="J69" i="1" s="1"/>
  <c r="H68" i="1"/>
  <c r="J68" i="1" s="1"/>
  <c r="H67" i="1"/>
  <c r="J67" i="1" s="1"/>
  <c r="H66" i="1"/>
  <c r="J66" i="1" s="1"/>
  <c r="F65" i="1"/>
  <c r="D65" i="1"/>
  <c r="F64" i="1"/>
  <c r="D64" i="1"/>
  <c r="H63" i="1"/>
  <c r="H62" i="1"/>
  <c r="H61" i="1"/>
  <c r="H60" i="1"/>
  <c r="H59" i="1"/>
  <c r="H50" i="1"/>
  <c r="J50" i="1" s="1"/>
  <c r="H49" i="1"/>
  <c r="J49" i="1" s="1"/>
  <c r="H48" i="1"/>
  <c r="J48" i="1" s="1"/>
  <c r="H47" i="1"/>
  <c r="J47" i="1" s="1"/>
  <c r="H46" i="1"/>
  <c r="J46" i="1" s="1"/>
  <c r="F45" i="1"/>
  <c r="D45" i="1"/>
  <c r="F44" i="1"/>
  <c r="D44" i="1"/>
  <c r="H43" i="1"/>
  <c r="H42" i="1"/>
  <c r="H41" i="1"/>
  <c r="H40" i="1"/>
  <c r="H39" i="1"/>
  <c r="J26" i="1"/>
  <c r="F24" i="1"/>
  <c r="D24" i="1"/>
  <c r="H26" i="1"/>
  <c r="H27" i="1"/>
  <c r="J27" i="1" s="1"/>
  <c r="H28" i="1"/>
  <c r="J28" i="1" s="1"/>
  <c r="H29" i="1"/>
  <c r="J29" i="1" s="1"/>
  <c r="H30" i="1"/>
  <c r="J30" i="1" s="1"/>
  <c r="H20" i="1"/>
  <c r="H21" i="1"/>
  <c r="H22" i="1"/>
  <c r="H23" i="1"/>
  <c r="H19" i="1"/>
  <c r="F25" i="1"/>
  <c r="D25" i="1"/>
  <c r="E2" i="2"/>
  <c r="F2" i="2" s="1"/>
  <c r="G2" i="2" s="1"/>
  <c r="C10" i="4" l="1"/>
  <c r="C11" i="4" s="1"/>
  <c r="B11" i="1"/>
  <c r="B13" i="1" s="1"/>
  <c r="R11" i="5"/>
  <c r="Q11" i="5"/>
  <c r="D71" i="1"/>
  <c r="D73" i="1" s="1"/>
  <c r="H124" i="1"/>
  <c r="J124" i="1" s="1"/>
  <c r="H125" i="1"/>
  <c r="J125" i="1" s="1"/>
  <c r="H104" i="1"/>
  <c r="J104" i="1" s="1"/>
  <c r="H105" i="1"/>
  <c r="J105" i="1" s="1"/>
  <c r="D111" i="1"/>
  <c r="D113" i="1" s="1"/>
  <c r="F91" i="1"/>
  <c r="F93" i="1" s="1"/>
  <c r="H84" i="1"/>
  <c r="J84" i="1" s="1"/>
  <c r="H85" i="1"/>
  <c r="J85" i="1" s="1"/>
  <c r="D91" i="1"/>
  <c r="D93" i="1" s="1"/>
  <c r="H64" i="1"/>
  <c r="J64" i="1" s="1"/>
  <c r="H44" i="1"/>
  <c r="J44" i="1" s="1"/>
  <c r="H45" i="1"/>
  <c r="J45" i="1" s="1"/>
  <c r="H65" i="1"/>
  <c r="J65" i="1" s="1"/>
  <c r="F131" i="1"/>
  <c r="F133" i="1" s="1"/>
  <c r="D131" i="1"/>
  <c r="D133" i="1" s="1"/>
  <c r="H131" i="1"/>
  <c r="J131" i="1" s="1"/>
  <c r="F111" i="1"/>
  <c r="F113" i="1" s="1"/>
  <c r="F71" i="1"/>
  <c r="F73" i="1" s="1"/>
  <c r="D51" i="1"/>
  <c r="D53" i="1" s="1"/>
  <c r="F51" i="1"/>
  <c r="F53" i="1" s="1"/>
  <c r="H24" i="1"/>
  <c r="J24" i="1" s="1"/>
  <c r="F31" i="1"/>
  <c r="F33" i="1" s="1"/>
  <c r="H25" i="1"/>
  <c r="D31" i="1"/>
  <c r="D33" i="1" s="1"/>
  <c r="D17" i="1"/>
  <c r="E3" i="2"/>
  <c r="H2" i="2"/>
  <c r="F17" i="1" s="1"/>
  <c r="H51" i="1" l="1"/>
  <c r="J51" i="1" s="1"/>
  <c r="J53" i="1" s="1"/>
  <c r="J133" i="1"/>
  <c r="H111" i="1"/>
  <c r="J111" i="1" s="1"/>
  <c r="J113" i="1" s="1"/>
  <c r="H91" i="1"/>
  <c r="J91" i="1" s="1"/>
  <c r="J93" i="1" s="1"/>
  <c r="H71" i="1"/>
  <c r="J71" i="1" s="1"/>
  <c r="J73" i="1" s="1"/>
  <c r="E4" i="2"/>
  <c r="F4" i="2" s="1"/>
  <c r="G4" i="2" s="1"/>
  <c r="H133" i="1"/>
  <c r="H31" i="1"/>
  <c r="J25" i="1"/>
  <c r="F3" i="2"/>
  <c r="H53" i="1" l="1"/>
  <c r="G3" i="2"/>
  <c r="H3" i="2" s="1"/>
  <c r="F37" i="1" s="1"/>
  <c r="D37" i="1"/>
  <c r="H113" i="1"/>
  <c r="H93" i="1"/>
  <c r="H73" i="1"/>
  <c r="H4" i="2"/>
  <c r="F57" i="1" s="1"/>
  <c r="E5" i="2"/>
  <c r="D57" i="1"/>
  <c r="H33" i="1"/>
  <c r="J31" i="1"/>
  <c r="J33" i="1" s="1"/>
  <c r="B10" i="1" l="1"/>
  <c r="C8" i="4" s="1"/>
  <c r="C18" i="4" s="1"/>
  <c r="E6" i="2"/>
  <c r="F5" i="2"/>
  <c r="G5" i="2" s="1"/>
  <c r="C13" i="4" l="1"/>
  <c r="C16" i="4" s="1"/>
  <c r="C15" i="4"/>
  <c r="H5" i="2"/>
  <c r="F77" i="1" s="1"/>
  <c r="D77" i="1"/>
  <c r="E7" i="2"/>
  <c r="F6" i="2"/>
  <c r="G6" i="2" l="1"/>
  <c r="D97" i="1"/>
  <c r="F7" i="2"/>
  <c r="G7" i="2" s="1"/>
  <c r="D117" i="1" l="1"/>
  <c r="H7" i="2"/>
  <c r="F117" i="1" s="1"/>
  <c r="H6" i="2"/>
  <c r="F97" i="1" s="1"/>
</calcChain>
</file>

<file path=xl/sharedStrings.xml><?xml version="1.0" encoding="utf-8"?>
<sst xmlns="http://schemas.openxmlformats.org/spreadsheetml/2006/main" count="308" uniqueCount="155">
  <si>
    <t>Project Name</t>
  </si>
  <si>
    <t>Award Number</t>
  </si>
  <si>
    <t>SpeedType</t>
  </si>
  <si>
    <t>Begin Date</t>
  </si>
  <si>
    <t>End Date</t>
  </si>
  <si>
    <t>Last Updated</t>
  </si>
  <si>
    <t>Project F&amp;A Rate</t>
  </si>
  <si>
    <t>Total Commitment</t>
  </si>
  <si>
    <t>Cost Share Position</t>
  </si>
  <si>
    <t>Year 1</t>
  </si>
  <si>
    <t>Actuals</t>
  </si>
  <si>
    <t>Commitment</t>
  </si>
  <si>
    <t>Over/(Under)</t>
  </si>
  <si>
    <t>Benefits Rate</t>
  </si>
  <si>
    <t>Total</t>
  </si>
  <si>
    <t>Salaries</t>
  </si>
  <si>
    <t>Employee Type</t>
  </si>
  <si>
    <t xml:space="preserve">   Person 1</t>
  </si>
  <si>
    <t xml:space="preserve">   Person 2</t>
  </si>
  <si>
    <t xml:space="preserve">   Person 3</t>
  </si>
  <si>
    <t xml:space="preserve">   Person 4</t>
  </si>
  <si>
    <t xml:space="preserve">   Person 5</t>
  </si>
  <si>
    <t>Total Salaries</t>
  </si>
  <si>
    <t>Fringe</t>
  </si>
  <si>
    <t>Stipends</t>
  </si>
  <si>
    <t>Tuition</t>
  </si>
  <si>
    <t>Supplies</t>
  </si>
  <si>
    <t>Travel</t>
  </si>
  <si>
    <t>Equipment</t>
  </si>
  <si>
    <t>F&amp;A</t>
  </si>
  <si>
    <t>Total Cost Share</t>
  </si>
  <si>
    <t>Year 2</t>
  </si>
  <si>
    <t>Year 3</t>
  </si>
  <si>
    <t>Year 4</t>
  </si>
  <si>
    <t>Year 5</t>
  </si>
  <si>
    <t>Year 6</t>
  </si>
  <si>
    <t>Contract Required Cost Share Rate</t>
  </si>
  <si>
    <t>Percentage Calculation Required</t>
  </si>
  <si>
    <t>Ratio to All Spending</t>
  </si>
  <si>
    <t>CU Spending</t>
  </si>
  <si>
    <t>Subaward Spending</t>
  </si>
  <si>
    <t>Total Award Spending</t>
  </si>
  <si>
    <t>CU Cost Share Spending</t>
  </si>
  <si>
    <t>Subawardee Cost Share</t>
  </si>
  <si>
    <t>Total Cost Share Spending</t>
  </si>
  <si>
    <t>Total Spending</t>
  </si>
  <si>
    <t>Cost Share to Award Ratio</t>
  </si>
  <si>
    <t>Cost Share to Total Spending Ratio</t>
  </si>
  <si>
    <t>Needed Dollar Changes</t>
  </si>
  <si>
    <t>Using the Cost Share Template</t>
  </si>
  <si>
    <t>The Cost Share Template worksheet is used to track spending in a cost share SpeedType and verify that CU is meeting its obligations to the sponsors. The entry is</t>
  </si>
  <si>
    <t>based on the original project budget, plus changes that are made in a formal way.  This worksheet will calculate F &amp; A and benefits when needed to ensure that</t>
  </si>
  <si>
    <t>we meet our cost share commitment. The Cost Share Commitment worksheet is used to calculate changes to the total cost share due if the main award is not fully</t>
  </si>
  <si>
    <t>spent.</t>
  </si>
  <si>
    <t>Cost Share Template</t>
  </si>
  <si>
    <t>Enter the Header Information</t>
  </si>
  <si>
    <t>- Project Name</t>
  </si>
  <si>
    <t>- Award Number</t>
  </si>
  <si>
    <t>- SpeedType</t>
  </si>
  <si>
    <t>- Beginning Date</t>
  </si>
  <si>
    <t>- Ending Date</t>
  </si>
  <si>
    <t>- Project F&amp;A Rate</t>
  </si>
  <si>
    <t>Entering Commitments</t>
  </si>
  <si>
    <t>In each year, enter the commitment costs described in the cost share agreement. The template will</t>
  </si>
  <si>
    <t>create a sum of the total commitments.</t>
  </si>
  <si>
    <t>Entering Salaries</t>
  </si>
  <si>
    <t>- Enter the name of the person in the cells marked with person.</t>
  </si>
  <si>
    <t>- Enter salary paid in the appropriate date column. The dates are derived from the project dates.</t>
  </si>
  <si>
    <t>- Enter the employee type from the drop-down in the appropriate column.</t>
  </si>
  <si>
    <t>- Enter the benefits rate as a percentage for the period (in the column to the left of the salary entered.</t>
  </si>
  <si>
    <t>Fringe Benefits</t>
  </si>
  <si>
    <t>- Fringe benefits will be calculated automatically.</t>
  </si>
  <si>
    <t>F &amp; A</t>
  </si>
  <si>
    <t>- F &amp; A will be calculated automatically. If F &amp; A is not included in the cost share type, set the percentage to zero.</t>
  </si>
  <si>
    <t>Other Spending</t>
  </si>
  <si>
    <t>Enter all other spending in the appropriate columns.</t>
  </si>
  <si>
    <t>Following Years</t>
  </si>
  <si>
    <t>Dates for each project year are calculated automatically and entered into the years set up in the project.</t>
  </si>
  <si>
    <t>Cost Share Commitment</t>
  </si>
  <si>
    <t>In some cases, the total spending on the award is not the total amount available to spend. This can impact the total cost share commitment. In many cases, the cost share commitment is a percentage</t>
  </si>
  <si>
    <t>of either the total spending (sponsor funding and cost share) or a percentage of sponsor funding. The cost share commitement worksheet is intended to help determine the total amount</t>
  </si>
  <si>
    <t>of funds needed to update a cost share when the award spending is not equal to the award amount.</t>
  </si>
  <si>
    <t>The cost share rate will be specified in the award documents.</t>
  </si>
  <si>
    <t>The percentage calculation for the cost share amount can either be a percentage of the total spending, sponsor plus cost share, or can be a ratio between the cost share and the sponsor funds. Select</t>
  </si>
  <si>
    <t>the appropriate percentage from the drop down. If the cost share amount is fixed, no calcuation is needed, the total cost share will be the amount specified in the award.</t>
  </si>
  <si>
    <t>Spending</t>
  </si>
  <si>
    <t>Enter the total amount of CU spending, the total amount of sub contractor spending on the sponsored project funds. Enter the same information for the cost share amounts.</t>
  </si>
  <si>
    <t>Needed Changes</t>
  </si>
  <si>
    <t>The necessary changes to the cost share totals will be shown along with the current ratio of cost share to award spending. The necessary changes calculation is based on response in the Percentage</t>
  </si>
  <si>
    <t xml:space="preserve"> </t>
  </si>
  <si>
    <t>Calculation Required field.</t>
  </si>
  <si>
    <t>Created By and Maintained By</t>
  </si>
  <si>
    <t>Robin Elliott</t>
  </si>
  <si>
    <t>robin.elliott@colorado.edu</t>
  </si>
  <si>
    <t>Employee Types</t>
  </si>
  <si>
    <t>Begin A</t>
  </si>
  <si>
    <t>End A</t>
  </si>
  <si>
    <t>Begin B</t>
  </si>
  <si>
    <t>End B</t>
  </si>
  <si>
    <t>Cost Share Options</t>
  </si>
  <si>
    <t>TT Faculty</t>
  </si>
  <si>
    <t>PT Staff/Res Fac</t>
  </si>
  <si>
    <t>Ratio to Funding</t>
  </si>
  <si>
    <t>GRA/TA</t>
  </si>
  <si>
    <t>Fixed</t>
  </si>
  <si>
    <t>FT Staff/Res Fac</t>
  </si>
  <si>
    <t>Student Hourly</t>
  </si>
  <si>
    <t>Temp</t>
  </si>
  <si>
    <t>Cash Transfers In</t>
  </si>
  <si>
    <t>Expected From</t>
  </si>
  <si>
    <t>Amount Expected</t>
  </si>
  <si>
    <t>Amount Received</t>
  </si>
  <si>
    <t>Date Received</t>
  </si>
  <si>
    <t>Total Expected</t>
  </si>
  <si>
    <t>Total Received</t>
  </si>
  <si>
    <t xml:space="preserve">  Org 1</t>
  </si>
  <si>
    <t xml:space="preserve">  Org 2</t>
  </si>
  <si>
    <t xml:space="preserve">  Org 3</t>
  </si>
  <si>
    <t xml:space="preserve">  Org 4</t>
  </si>
  <si>
    <t xml:space="preserve">  Org 5</t>
  </si>
  <si>
    <t xml:space="preserve">  Org 6</t>
  </si>
  <si>
    <t>Subcontractor Contributions</t>
  </si>
  <si>
    <t>Sub Awardee</t>
  </si>
  <si>
    <t>Date</t>
  </si>
  <si>
    <t>Amount</t>
  </si>
  <si>
    <t>Sub Awardee 1</t>
  </si>
  <si>
    <t>Sub Awardee 2</t>
  </si>
  <si>
    <t>Sub Awardee 3</t>
  </si>
  <si>
    <t>Invoice Number</t>
  </si>
  <si>
    <t>In Kind Contributions</t>
  </si>
  <si>
    <t>Received From</t>
  </si>
  <si>
    <t>Value</t>
  </si>
  <si>
    <t>Item Description</t>
  </si>
  <si>
    <t>Current Cost Share Spending</t>
  </si>
  <si>
    <t>Sub Awardee Contribution</t>
  </si>
  <si>
    <t>Gift In Kind</t>
  </si>
  <si>
    <t>Cash-In Kind-Sub Contributions</t>
  </si>
  <si>
    <t>-Enter the name of the department that will be contribute and the amount of the commitment in the appropriately marked cells.</t>
  </si>
  <si>
    <t>-Enter the cash and the date of transfer in the appropriately marked cells</t>
  </si>
  <si>
    <t>-The total column compairs the amount received with the amount expected allowing the tracking of total cash.</t>
  </si>
  <si>
    <t>-If a subcontractor is contractually obligated to contribute cost-share, it can be tracked on this page.  If there is more than one subcontractor</t>
  </si>
  <si>
    <t>the total for each will be calculated individually. Update the titles as needed.</t>
  </si>
  <si>
    <t>-The information from this worksheet is carried forward to both the Cost Share Template and Cost Share Commitment pages to facilitate</t>
  </si>
  <si>
    <t>the calculations completed on those pages.</t>
  </si>
  <si>
    <t>-Enter the items and their value in this section.</t>
  </si>
  <si>
    <t>-The total value from this section is entered into the Cost Share Template and the Cost Share Commitment page to facilitate the calculations</t>
  </si>
  <si>
    <t>completed on those pages.</t>
  </si>
  <si>
    <t xml:space="preserve">   Sub Awardee 1</t>
  </si>
  <si>
    <t xml:space="preserve">   Sub Awardee 2</t>
  </si>
  <si>
    <t xml:space="preserve">   Sub Awardee 3</t>
  </si>
  <si>
    <t>In Kind Commitment</t>
  </si>
  <si>
    <t>Sub Commitment</t>
  </si>
  <si>
    <t xml:space="preserve">  Item 1</t>
  </si>
  <si>
    <t xml:space="preserve">  Item 2</t>
  </si>
  <si>
    <t xml:space="preserve">  Item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</si>
</sst>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mm\-dd"/>
    <numFmt numFmtId="165" formatCode="0.0%"/>
    <numFmt numFmtId="166" formatCode="yyyy\-mm\-dd;@"/>
  </numFmts>
  <fonts count="12" x14ac:knownFonts="1">
    <font>
      <sz val="11"/>
      <color theme="1"/>
      <name val="Calibri"/>
      <family val="2"/>
      <scheme val="minor"/>
    </font>
    <font>
      <sz val="11"/>
      <color theme="1"/>
      <name val="Calibri"/>
      <family val="2"/>
      <scheme val="minor"/>
    </font>
    <font>
      <i/>
      <sz val="11"/>
      <color theme="2" tint="-0.499984740745262"/>
      <name val="Calibri"/>
      <family val="2"/>
      <scheme val="minor"/>
    </font>
    <font>
      <b/>
      <sz val="11"/>
      <color theme="1"/>
      <name val="Calibri"/>
      <family val="2"/>
      <scheme val="minor"/>
    </font>
    <font>
      <i/>
      <sz val="11"/>
      <color theme="1"/>
      <name val="Calibri"/>
      <family val="2"/>
      <scheme val="minor"/>
    </font>
    <font>
      <b/>
      <sz val="18"/>
      <color theme="1"/>
      <name val="Calibri"/>
      <family val="2"/>
      <scheme val="minor"/>
    </font>
    <font>
      <u val="singleAccounting"/>
      <sz val="11"/>
      <color theme="1"/>
      <name val="Calibri"/>
      <family val="2"/>
      <scheme val="minor"/>
    </font>
    <font>
      <sz val="11"/>
      <color theme="2" tint="-0.499984740745262"/>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cellStyleXfs>
  <cellXfs count="240">
    <xf numFmtId="0" fontId="0" fillId="0" borderId="0" xfId="0"/>
    <xf numFmtId="164" fontId="0" fillId="0" borderId="0" xfId="0" applyNumberFormat="1"/>
    <xf numFmtId="9" fontId="0" fillId="0" borderId="0" xfId="1" applyFont="1"/>
    <xf numFmtId="0" fontId="0" fillId="0" borderId="0" xfId="0" applyAlignment="1">
      <alignment horizontal="right"/>
    </xf>
    <xf numFmtId="0" fontId="3" fillId="2" borderId="0" xfId="0" applyFont="1" applyFill="1"/>
    <xf numFmtId="0" fontId="0" fillId="2" borderId="1" xfId="0" applyFill="1" applyBorder="1"/>
    <xf numFmtId="164" fontId="4" fillId="2" borderId="1" xfId="0" applyNumberFormat="1" applyFont="1" applyFill="1" applyBorder="1" applyAlignment="1">
      <alignment horizontal="center"/>
    </xf>
    <xf numFmtId="0" fontId="4" fillId="2" borderId="2" xfId="0" applyFont="1" applyFill="1" applyBorder="1" applyAlignment="1">
      <alignment horizontal="center"/>
    </xf>
    <xf numFmtId="0" fontId="0" fillId="2" borderId="2" xfId="0" applyFill="1" applyBorder="1"/>
    <xf numFmtId="0" fontId="0" fillId="2" borderId="0" xfId="0" applyFill="1"/>
    <xf numFmtId="0" fontId="0" fillId="2" borderId="0" xfId="0" applyFill="1" applyAlignment="1">
      <alignment horizontal="center"/>
    </xf>
    <xf numFmtId="14" fontId="0" fillId="2" borderId="0" xfId="0" applyNumberFormat="1" applyFill="1"/>
    <xf numFmtId="0" fontId="0" fillId="2" borderId="3" xfId="0" applyFill="1" applyBorder="1"/>
    <xf numFmtId="0" fontId="2" fillId="2" borderId="0" xfId="0" applyFont="1" applyFill="1"/>
    <xf numFmtId="9" fontId="0" fillId="2" borderId="0" xfId="1" applyFont="1" applyFill="1"/>
    <xf numFmtId="43" fontId="0" fillId="2" borderId="0" xfId="2" applyFont="1" applyFill="1"/>
    <xf numFmtId="43" fontId="0" fillId="2" borderId="3" xfId="2" applyFont="1" applyFill="1" applyBorder="1"/>
    <xf numFmtId="43" fontId="1" fillId="2" borderId="0" xfId="2" applyFont="1" applyFill="1"/>
    <xf numFmtId="43" fontId="6" fillId="2" borderId="0" xfId="2" applyFont="1" applyFill="1"/>
    <xf numFmtId="43" fontId="6" fillId="2" borderId="3" xfId="2" applyFont="1" applyFill="1" applyBorder="1"/>
    <xf numFmtId="43" fontId="0" fillId="2" borderId="4" xfId="2" applyFont="1" applyFill="1" applyBorder="1"/>
    <xf numFmtId="43" fontId="3" fillId="2" borderId="0" xfId="2" applyFont="1" applyFill="1"/>
    <xf numFmtId="43" fontId="3" fillId="2" borderId="3" xfId="2" applyFont="1" applyFill="1" applyBorder="1"/>
    <xf numFmtId="0" fontId="3" fillId="3" borderId="0" xfId="0" applyFont="1" applyFill="1"/>
    <xf numFmtId="0" fontId="0" fillId="3" borderId="1" xfId="0" applyFill="1" applyBorder="1"/>
    <xf numFmtId="164" fontId="4" fillId="3" borderId="1" xfId="0" applyNumberFormat="1" applyFont="1" applyFill="1" applyBorder="1" applyAlignment="1">
      <alignment horizontal="center"/>
    </xf>
    <xf numFmtId="0" fontId="4" fillId="3" borderId="2" xfId="0" applyFont="1" applyFill="1" applyBorder="1" applyAlignment="1">
      <alignment horizontal="center"/>
    </xf>
    <xf numFmtId="0" fontId="0" fillId="3" borderId="2" xfId="0" applyFill="1" applyBorder="1"/>
    <xf numFmtId="0" fontId="0" fillId="3" borderId="0" xfId="0" applyFill="1"/>
    <xf numFmtId="0" fontId="0" fillId="3" borderId="0" xfId="0" applyFill="1" applyAlignment="1">
      <alignment horizontal="center"/>
    </xf>
    <xf numFmtId="14" fontId="0" fillId="3" borderId="0" xfId="0" applyNumberFormat="1" applyFill="1"/>
    <xf numFmtId="0" fontId="0" fillId="3" borderId="3" xfId="0" applyFill="1" applyBorder="1"/>
    <xf numFmtId="0" fontId="2" fillId="3" borderId="0" xfId="0" applyFont="1" applyFill="1"/>
    <xf numFmtId="9" fontId="0" fillId="3" borderId="0" xfId="1" applyFont="1" applyFill="1"/>
    <xf numFmtId="43" fontId="0" fillId="3" borderId="0" xfId="2" applyFont="1" applyFill="1"/>
    <xf numFmtId="43" fontId="0" fillId="3" borderId="3" xfId="2" applyFont="1" applyFill="1" applyBorder="1"/>
    <xf numFmtId="43" fontId="1" fillId="3" borderId="0" xfId="2" applyFont="1" applyFill="1"/>
    <xf numFmtId="43" fontId="6" fillId="3" borderId="0" xfId="2" applyFont="1" applyFill="1"/>
    <xf numFmtId="43" fontId="6" fillId="3" borderId="3" xfId="2" applyFont="1" applyFill="1" applyBorder="1"/>
    <xf numFmtId="43" fontId="0" fillId="3" borderId="4" xfId="2" applyFont="1" applyFill="1" applyBorder="1"/>
    <xf numFmtId="43" fontId="3" fillId="3" borderId="0" xfId="2" applyFont="1" applyFill="1"/>
    <xf numFmtId="43" fontId="3" fillId="3" borderId="3" xfId="2" applyFont="1" applyFill="1" applyBorder="1"/>
    <xf numFmtId="0" fontId="3" fillId="4" borderId="0" xfId="0" applyFont="1" applyFill="1"/>
    <xf numFmtId="0" fontId="0" fillId="4" borderId="1" xfId="0" applyFill="1" applyBorder="1"/>
    <xf numFmtId="164" fontId="4" fillId="4" borderId="1" xfId="0" applyNumberFormat="1" applyFont="1" applyFill="1" applyBorder="1" applyAlignment="1">
      <alignment horizontal="center"/>
    </xf>
    <xf numFmtId="0" fontId="4" fillId="4" borderId="2" xfId="0" applyFont="1" applyFill="1" applyBorder="1" applyAlignment="1">
      <alignment horizontal="center"/>
    </xf>
    <xf numFmtId="0" fontId="0" fillId="4" borderId="2" xfId="0" applyFill="1" applyBorder="1"/>
    <xf numFmtId="0" fontId="0" fillId="4" borderId="0" xfId="0" applyFill="1"/>
    <xf numFmtId="0" fontId="0" fillId="4" borderId="0" xfId="0" applyFill="1" applyAlignment="1">
      <alignment horizontal="center"/>
    </xf>
    <xf numFmtId="14" fontId="0" fillId="4" borderId="0" xfId="0" applyNumberFormat="1" applyFill="1"/>
    <xf numFmtId="0" fontId="0" fillId="4" borderId="3" xfId="0" applyFill="1" applyBorder="1"/>
    <xf numFmtId="0" fontId="2" fillId="4" borderId="0" xfId="0" applyFont="1" applyFill="1"/>
    <xf numFmtId="9" fontId="0" fillId="4" borderId="0" xfId="1" applyFont="1" applyFill="1"/>
    <xf numFmtId="43" fontId="0" fillId="4" borderId="0" xfId="2" applyFont="1" applyFill="1"/>
    <xf numFmtId="43" fontId="0" fillId="4" borderId="3" xfId="2" applyFont="1" applyFill="1" applyBorder="1"/>
    <xf numFmtId="43" fontId="1" fillId="4" borderId="0" xfId="2" applyFont="1" applyFill="1"/>
    <xf numFmtId="43" fontId="6" fillId="4" borderId="0" xfId="2" applyFont="1" applyFill="1"/>
    <xf numFmtId="43" fontId="6" fillId="4" borderId="3" xfId="2" applyFont="1" applyFill="1" applyBorder="1"/>
    <xf numFmtId="43" fontId="0" fillId="4" borderId="4" xfId="2" applyFont="1" applyFill="1" applyBorder="1"/>
    <xf numFmtId="43" fontId="3" fillId="4" borderId="0" xfId="2" applyFont="1" applyFill="1"/>
    <xf numFmtId="43" fontId="3" fillId="4" borderId="3" xfId="2" applyFont="1" applyFill="1" applyBorder="1"/>
    <xf numFmtId="0" fontId="3" fillId="5" borderId="0" xfId="0" applyFont="1" applyFill="1"/>
    <xf numFmtId="0" fontId="0" fillId="5" borderId="1" xfId="0" applyFill="1" applyBorder="1"/>
    <xf numFmtId="164" fontId="4" fillId="5" borderId="1" xfId="0" applyNumberFormat="1" applyFont="1" applyFill="1" applyBorder="1" applyAlignment="1">
      <alignment horizontal="center"/>
    </xf>
    <xf numFmtId="0" fontId="4" fillId="5" borderId="2" xfId="0" applyFont="1" applyFill="1" applyBorder="1" applyAlignment="1">
      <alignment horizontal="center"/>
    </xf>
    <xf numFmtId="0" fontId="0" fillId="5" borderId="2" xfId="0" applyFill="1" applyBorder="1"/>
    <xf numFmtId="0" fontId="0" fillId="5" borderId="0" xfId="0" applyFill="1"/>
    <xf numFmtId="0" fontId="0" fillId="5" borderId="0" xfId="0" applyFill="1" applyAlignment="1">
      <alignment horizontal="center"/>
    </xf>
    <xf numFmtId="14" fontId="0" fillId="5" borderId="0" xfId="0" applyNumberFormat="1" applyFill="1"/>
    <xf numFmtId="0" fontId="0" fillId="5" borderId="3" xfId="0" applyFill="1" applyBorder="1"/>
    <xf numFmtId="0" fontId="2" fillId="5" borderId="0" xfId="0" applyFont="1" applyFill="1"/>
    <xf numFmtId="9" fontId="0" fillId="5" borderId="0" xfId="1" applyFont="1" applyFill="1"/>
    <xf numFmtId="43" fontId="0" fillId="5" borderId="0" xfId="2" applyFont="1" applyFill="1"/>
    <xf numFmtId="43" fontId="0" fillId="5" borderId="3" xfId="2" applyFont="1" applyFill="1" applyBorder="1"/>
    <xf numFmtId="43" fontId="1" fillId="5" borderId="0" xfId="2" applyFont="1" applyFill="1"/>
    <xf numFmtId="43" fontId="6" fillId="5" borderId="0" xfId="2" applyFont="1" applyFill="1"/>
    <xf numFmtId="43" fontId="6" fillId="5" borderId="3" xfId="2" applyFont="1" applyFill="1" applyBorder="1"/>
    <xf numFmtId="43" fontId="0" fillId="5" borderId="4" xfId="2" applyFont="1" applyFill="1" applyBorder="1"/>
    <xf numFmtId="43" fontId="3" fillId="5" borderId="0" xfId="2" applyFont="1" applyFill="1"/>
    <xf numFmtId="43" fontId="3" fillId="5" borderId="3" xfId="2" applyFont="1" applyFill="1" applyBorder="1"/>
    <xf numFmtId="0" fontId="3" fillId="6" borderId="0" xfId="0" applyFont="1" applyFill="1"/>
    <xf numFmtId="0" fontId="0" fillId="6" borderId="1" xfId="0" applyFill="1" applyBorder="1"/>
    <xf numFmtId="164" fontId="4" fillId="6" borderId="1" xfId="0" applyNumberFormat="1" applyFont="1" applyFill="1" applyBorder="1" applyAlignment="1">
      <alignment horizontal="center"/>
    </xf>
    <xf numFmtId="0" fontId="4" fillId="6" borderId="2" xfId="0" applyFont="1" applyFill="1" applyBorder="1" applyAlignment="1">
      <alignment horizontal="center"/>
    </xf>
    <xf numFmtId="0" fontId="0" fillId="6" borderId="2" xfId="0" applyFill="1" applyBorder="1"/>
    <xf numFmtId="0" fontId="0" fillId="6" borderId="0" xfId="0" applyFill="1"/>
    <xf numFmtId="0" fontId="0" fillId="6" borderId="0" xfId="0" applyFill="1" applyAlignment="1">
      <alignment horizontal="center"/>
    </xf>
    <xf numFmtId="14" fontId="0" fillId="6" borderId="0" xfId="0" applyNumberFormat="1" applyFill="1"/>
    <xf numFmtId="0" fontId="0" fillId="6" borderId="3" xfId="0" applyFill="1" applyBorder="1"/>
    <xf numFmtId="0" fontId="2" fillId="6" borderId="0" xfId="0" applyFont="1" applyFill="1"/>
    <xf numFmtId="9" fontId="0" fillId="6" borderId="0" xfId="1" applyFont="1" applyFill="1"/>
    <xf numFmtId="43" fontId="0" fillId="6" borderId="0" xfId="2" applyFont="1" applyFill="1"/>
    <xf numFmtId="43" fontId="0" fillId="6" borderId="3" xfId="2" applyFont="1" applyFill="1" applyBorder="1"/>
    <xf numFmtId="43" fontId="1" fillId="6" borderId="0" xfId="2" applyFont="1" applyFill="1"/>
    <xf numFmtId="43" fontId="6" fillId="6" borderId="0" xfId="2" applyFont="1" applyFill="1"/>
    <xf numFmtId="43" fontId="6" fillId="6" borderId="3" xfId="2" applyFont="1" applyFill="1" applyBorder="1"/>
    <xf numFmtId="43" fontId="0" fillId="6" borderId="4" xfId="2" applyFont="1" applyFill="1" applyBorder="1"/>
    <xf numFmtId="43" fontId="3" fillId="6" borderId="0" xfId="2" applyFont="1" applyFill="1"/>
    <xf numFmtId="43" fontId="3" fillId="6" borderId="3" xfId="2" applyFont="1" applyFill="1" applyBorder="1"/>
    <xf numFmtId="0" fontId="3" fillId="7" borderId="0" xfId="0" applyFont="1" applyFill="1"/>
    <xf numFmtId="0" fontId="0" fillId="7" borderId="1" xfId="0" applyFill="1" applyBorder="1"/>
    <xf numFmtId="164" fontId="4" fillId="7" borderId="1" xfId="0" applyNumberFormat="1" applyFont="1" applyFill="1" applyBorder="1" applyAlignment="1">
      <alignment horizontal="center"/>
    </xf>
    <xf numFmtId="0" fontId="4" fillId="7" borderId="2" xfId="0" applyFont="1" applyFill="1" applyBorder="1" applyAlignment="1">
      <alignment horizontal="center"/>
    </xf>
    <xf numFmtId="0" fontId="0" fillId="7" borderId="2" xfId="0" applyFill="1" applyBorder="1"/>
    <xf numFmtId="0" fontId="0" fillId="7" borderId="0" xfId="0" applyFill="1"/>
    <xf numFmtId="0" fontId="0" fillId="7" borderId="0" xfId="0" applyFill="1" applyAlignment="1">
      <alignment horizontal="center"/>
    </xf>
    <xf numFmtId="14" fontId="0" fillId="7" borderId="0" xfId="0" applyNumberFormat="1" applyFill="1"/>
    <xf numFmtId="0" fontId="0" fillId="7" borderId="3" xfId="0" applyFill="1" applyBorder="1"/>
    <xf numFmtId="0" fontId="2" fillId="7" borderId="0" xfId="0" applyFont="1" applyFill="1"/>
    <xf numFmtId="9" fontId="0" fillId="7" borderId="0" xfId="1" applyFont="1" applyFill="1"/>
    <xf numFmtId="43" fontId="0" fillId="7" borderId="0" xfId="2" applyFont="1" applyFill="1"/>
    <xf numFmtId="43" fontId="0" fillId="7" borderId="3" xfId="2" applyFont="1" applyFill="1" applyBorder="1"/>
    <xf numFmtId="43" fontId="1" fillId="7" borderId="0" xfId="2" applyFont="1" applyFill="1"/>
    <xf numFmtId="43" fontId="6" fillId="7" borderId="0" xfId="2" applyFont="1" applyFill="1"/>
    <xf numFmtId="43" fontId="6" fillId="7" borderId="3" xfId="2" applyFont="1" applyFill="1" applyBorder="1"/>
    <xf numFmtId="43" fontId="0" fillId="7" borderId="4" xfId="2" applyFont="1" applyFill="1" applyBorder="1"/>
    <xf numFmtId="43" fontId="3" fillId="7" borderId="0" xfId="2" applyFont="1" applyFill="1"/>
    <xf numFmtId="43" fontId="3" fillId="7" borderId="3" xfId="2" applyFont="1" applyFill="1" applyBorder="1"/>
    <xf numFmtId="164" fontId="2" fillId="7" borderId="1" xfId="0" applyNumberFormat="1" applyFont="1" applyFill="1" applyBorder="1"/>
    <xf numFmtId="14" fontId="7" fillId="7" borderId="0" xfId="0" applyNumberFormat="1" applyFont="1" applyFill="1"/>
    <xf numFmtId="164" fontId="2" fillId="6" borderId="1" xfId="0" applyNumberFormat="1" applyFont="1" applyFill="1" applyBorder="1"/>
    <xf numFmtId="14" fontId="2" fillId="6" borderId="0" xfId="0" applyNumberFormat="1" applyFont="1" applyFill="1"/>
    <xf numFmtId="164" fontId="2" fillId="5" borderId="1" xfId="0" applyNumberFormat="1" applyFont="1" applyFill="1" applyBorder="1"/>
    <xf numFmtId="14" fontId="2" fillId="5" borderId="0" xfId="0" applyNumberFormat="1" applyFont="1" applyFill="1"/>
    <xf numFmtId="164" fontId="2" fillId="4" borderId="1" xfId="0" applyNumberFormat="1" applyFont="1" applyFill="1" applyBorder="1"/>
    <xf numFmtId="14" fontId="2" fillId="4" borderId="0" xfId="0" applyNumberFormat="1" applyFont="1" applyFill="1"/>
    <xf numFmtId="164" fontId="2" fillId="3" borderId="1" xfId="0" applyNumberFormat="1" applyFont="1" applyFill="1" applyBorder="1"/>
    <xf numFmtId="14" fontId="2" fillId="3" borderId="0" xfId="0" applyNumberFormat="1" applyFont="1" applyFill="1"/>
    <xf numFmtId="164" fontId="2" fillId="2" borderId="1" xfId="0" applyNumberFormat="1" applyFont="1" applyFill="1" applyBorder="1"/>
    <xf numFmtId="14" fontId="2" fillId="2" borderId="0" xfId="0" applyNumberFormat="1" applyFont="1" applyFill="1"/>
    <xf numFmtId="43" fontId="0" fillId="0" borderId="0" xfId="0" applyNumberFormat="1"/>
    <xf numFmtId="0" fontId="8" fillId="0" borderId="0" xfId="0" applyFont="1"/>
    <xf numFmtId="0" fontId="0" fillId="0" borderId="0" xfId="0" quotePrefix="1"/>
    <xf numFmtId="43" fontId="0" fillId="0" borderId="0" xfId="2" applyFont="1"/>
    <xf numFmtId="10" fontId="0" fillId="0" borderId="0" xfId="1" applyNumberFormat="1" applyFont="1"/>
    <xf numFmtId="43" fontId="6" fillId="0" borderId="0" xfId="2" applyFont="1"/>
    <xf numFmtId="0" fontId="3" fillId="0" borderId="0" xfId="0" applyFont="1"/>
    <xf numFmtId="43" fontId="3" fillId="0" borderId="0" xfId="2" applyFont="1"/>
    <xf numFmtId="43" fontId="8" fillId="0" borderId="0" xfId="2" applyFont="1"/>
    <xf numFmtId="0" fontId="4" fillId="0" borderId="0" xfId="0" applyFont="1"/>
    <xf numFmtId="43" fontId="4" fillId="0" borderId="0" xfId="2" applyFont="1"/>
    <xf numFmtId="0" fontId="9" fillId="0" borderId="0" xfId="0" applyFont="1"/>
    <xf numFmtId="0" fontId="10" fillId="0" borderId="0" xfId="3"/>
    <xf numFmtId="165" fontId="0" fillId="0" borderId="0" xfId="1" applyNumberFormat="1" applyFont="1"/>
    <xf numFmtId="165" fontId="2" fillId="2" borderId="0" xfId="1" applyNumberFormat="1" applyFont="1" applyFill="1"/>
    <xf numFmtId="165" fontId="2" fillId="3" borderId="0" xfId="1" applyNumberFormat="1" applyFont="1" applyFill="1"/>
    <xf numFmtId="165" fontId="2" fillId="4" borderId="0" xfId="1" applyNumberFormat="1" applyFont="1" applyFill="1"/>
    <xf numFmtId="165" fontId="2" fillId="5" borderId="0" xfId="1" applyNumberFormat="1" applyFont="1" applyFill="1"/>
    <xf numFmtId="165" fontId="2" fillId="6" borderId="0" xfId="1" applyNumberFormat="1" applyFont="1" applyFill="1"/>
    <xf numFmtId="165" fontId="7" fillId="7" borderId="0" xfId="1" applyNumberFormat="1" applyFont="1" applyFill="1"/>
    <xf numFmtId="165" fontId="2" fillId="7" borderId="0" xfId="1" applyNumberFormat="1" applyFont="1" applyFill="1"/>
    <xf numFmtId="0" fontId="11" fillId="0" borderId="0" xfId="0" applyFont="1"/>
    <xf numFmtId="0" fontId="0" fillId="0" borderId="5" xfId="0" applyBorder="1"/>
    <xf numFmtId="0" fontId="0" fillId="0" borderId="6" xfId="0" applyBorder="1"/>
    <xf numFmtId="0" fontId="0" fillId="0" borderId="7" xfId="0" applyBorder="1"/>
    <xf numFmtId="0" fontId="0" fillId="7" borderId="0" xfId="0" applyFill="1" applyBorder="1"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2" fillId="0" borderId="7" xfId="0" applyFont="1" applyBorder="1"/>
    <xf numFmtId="43" fontId="0" fillId="7" borderId="0" xfId="2" applyFont="1" applyFill="1" applyBorder="1"/>
    <xf numFmtId="166" fontId="0" fillId="7" borderId="0" xfId="0" applyNumberFormat="1" applyFill="1" applyBorder="1"/>
    <xf numFmtId="43" fontId="0" fillId="0" borderId="0" xfId="2" applyFont="1" applyBorder="1"/>
    <xf numFmtId="166" fontId="0" fillId="0" borderId="0" xfId="0" applyNumberFormat="1" applyBorder="1"/>
    <xf numFmtId="43" fontId="0" fillId="0" borderId="8" xfId="2" applyFont="1" applyBorder="1"/>
    <xf numFmtId="0" fontId="8" fillId="0" borderId="9" xfId="0" applyFont="1" applyBorder="1"/>
    <xf numFmtId="43" fontId="8" fillId="7" borderId="10" xfId="2" applyFont="1" applyFill="1" applyBorder="1"/>
    <xf numFmtId="0" fontId="8" fillId="7" borderId="10" xfId="0" applyFont="1" applyFill="1" applyBorder="1"/>
    <xf numFmtId="43" fontId="8" fillId="0" borderId="10" xfId="2" applyFont="1" applyBorder="1"/>
    <xf numFmtId="0" fontId="8" fillId="0" borderId="10" xfId="0" applyFont="1" applyBorder="1"/>
    <xf numFmtId="43" fontId="8" fillId="0" borderId="11" xfId="2" applyFont="1" applyBorder="1"/>
    <xf numFmtId="0" fontId="0" fillId="7" borderId="7" xfId="0" applyFill="1" applyBorder="1" applyAlignment="1">
      <alignment horizontal="center" wrapText="1"/>
    </xf>
    <xf numFmtId="43" fontId="0" fillId="7" borderId="7" xfId="2" applyFont="1" applyFill="1" applyBorder="1"/>
    <xf numFmtId="43" fontId="8" fillId="7" borderId="9" xfId="2" applyFont="1" applyFill="1" applyBorder="1"/>
    <xf numFmtId="0" fontId="0" fillId="0" borderId="7" xfId="0" applyBorder="1" applyAlignment="1">
      <alignment horizontal="center" wrapText="1"/>
    </xf>
    <xf numFmtId="43" fontId="0" fillId="0" borderId="7" xfId="2" applyFont="1" applyBorder="1"/>
    <xf numFmtId="43" fontId="8" fillId="0" borderId="9" xfId="2" applyFont="1" applyBorder="1"/>
    <xf numFmtId="0" fontId="2" fillId="0" borderId="5" xfId="0" applyFont="1" applyBorder="1"/>
    <xf numFmtId="43" fontId="0" fillId="7" borderId="5" xfId="2" applyFont="1" applyFill="1" applyBorder="1"/>
    <xf numFmtId="43" fontId="0" fillId="7" borderId="1" xfId="2" applyFont="1" applyFill="1" applyBorder="1"/>
    <xf numFmtId="166" fontId="0" fillId="7" borderId="1" xfId="0" applyNumberFormat="1" applyFill="1" applyBorder="1"/>
    <xf numFmtId="43" fontId="0" fillId="0" borderId="5" xfId="2" applyFont="1" applyBorder="1"/>
    <xf numFmtId="43" fontId="0" fillId="0" borderId="1" xfId="2" applyFont="1" applyBorder="1"/>
    <xf numFmtId="166" fontId="0" fillId="0" borderId="1" xfId="0" applyNumberFormat="1" applyBorder="1"/>
    <xf numFmtId="43" fontId="0" fillId="0" borderId="6" xfId="2" applyFont="1" applyBorder="1"/>
    <xf numFmtId="166" fontId="8" fillId="0" borderId="10" xfId="0" applyNumberFormat="1" applyFont="1" applyBorder="1"/>
    <xf numFmtId="0" fontId="0" fillId="2" borderId="0" xfId="0" applyFill="1" applyBorder="1" applyAlignment="1">
      <alignment horizontal="center" wrapText="1"/>
    </xf>
    <xf numFmtId="166" fontId="0" fillId="2" borderId="0" xfId="0" applyNumberFormat="1" applyFill="1" applyBorder="1"/>
    <xf numFmtId="43" fontId="0" fillId="2" borderId="0" xfId="2" applyFont="1" applyFill="1" applyBorder="1"/>
    <xf numFmtId="166" fontId="8" fillId="2" borderId="10" xfId="0" applyNumberFormat="1" applyFont="1" applyFill="1" applyBorder="1"/>
    <xf numFmtId="43" fontId="8" fillId="2" borderId="10" xfId="2" applyFont="1" applyFill="1" applyBorder="1"/>
    <xf numFmtId="166" fontId="0" fillId="2" borderId="1" xfId="0" applyNumberFormat="1" applyFill="1" applyBorder="1"/>
    <xf numFmtId="43" fontId="0" fillId="2" borderId="1" xfId="2" applyFont="1" applyFill="1" applyBorder="1"/>
    <xf numFmtId="0" fontId="0" fillId="2" borderId="7" xfId="0" applyFill="1" applyBorder="1" applyAlignment="1">
      <alignment horizontal="center" wrapText="1"/>
    </xf>
    <xf numFmtId="49" fontId="0" fillId="2" borderId="5" xfId="0" applyNumberFormat="1" applyFill="1" applyBorder="1"/>
    <xf numFmtId="49" fontId="0" fillId="2" borderId="7" xfId="0" applyNumberFormat="1" applyFill="1" applyBorder="1"/>
    <xf numFmtId="49" fontId="8" fillId="2" borderId="9" xfId="0" applyNumberFormat="1" applyFont="1" applyFill="1" applyBorder="1"/>
    <xf numFmtId="49" fontId="0" fillId="0" borderId="5" xfId="0" applyNumberFormat="1" applyBorder="1"/>
    <xf numFmtId="49" fontId="0" fillId="0" borderId="7" xfId="0" applyNumberFormat="1" applyBorder="1"/>
    <xf numFmtId="49" fontId="8" fillId="0" borderId="9" xfId="0" applyNumberFormat="1" applyFont="1" applyBorder="1"/>
    <xf numFmtId="0" fontId="0" fillId="0" borderId="2" xfId="0" applyBorder="1"/>
    <xf numFmtId="0" fontId="0" fillId="0" borderId="3" xfId="0" applyBorder="1" applyAlignment="1">
      <alignment horizontal="center" wrapText="1"/>
    </xf>
    <xf numFmtId="43" fontId="0" fillId="0" borderId="2" xfId="2" applyFont="1" applyBorder="1"/>
    <xf numFmtId="43" fontId="0" fillId="0" borderId="3" xfId="2" applyFont="1" applyBorder="1"/>
    <xf numFmtId="43" fontId="8" fillId="0" borderId="4" xfId="2" applyFont="1" applyBorder="1"/>
    <xf numFmtId="0" fontId="0" fillId="0" borderId="1" xfId="0" applyBorder="1" applyAlignment="1">
      <alignment horizontal="center" wrapText="1"/>
    </xf>
    <xf numFmtId="0" fontId="0" fillId="0" borderId="10" xfId="0" applyBorder="1"/>
    <xf numFmtId="0" fontId="0" fillId="0" borderId="11" xfId="0" applyBorder="1"/>
    <xf numFmtId="43" fontId="1" fillId="0" borderId="0" xfId="2" applyFont="1"/>
    <xf numFmtId="0" fontId="3" fillId="7" borderId="0" xfId="0" applyFont="1" applyFill="1" applyAlignment="1">
      <alignment horizontal="center"/>
    </xf>
    <xf numFmtId="0" fontId="5" fillId="2" borderId="0" xfId="0" applyFont="1" applyFill="1" applyAlignment="1">
      <alignment horizontal="center"/>
    </xf>
    <xf numFmtId="0" fontId="3" fillId="2" borderId="0" xfId="0" applyFont="1" applyFill="1" applyAlignment="1">
      <alignment horizontal="center"/>
    </xf>
    <xf numFmtId="0" fontId="5" fillId="3" borderId="0" xfId="0" applyFont="1" applyFill="1" applyAlignment="1">
      <alignment horizontal="center"/>
    </xf>
    <xf numFmtId="0" fontId="3" fillId="3" borderId="0" xfId="0" applyFont="1" applyFill="1" applyAlignment="1">
      <alignment horizontal="center"/>
    </xf>
    <xf numFmtId="0" fontId="5" fillId="4" borderId="0" xfId="0" applyFont="1" applyFill="1" applyAlignment="1">
      <alignment horizontal="center"/>
    </xf>
    <xf numFmtId="0" fontId="3" fillId="4" borderId="0" xfId="0" applyFont="1" applyFill="1" applyAlignment="1">
      <alignment horizontal="center"/>
    </xf>
    <xf numFmtId="0" fontId="5" fillId="5" borderId="0" xfId="0" applyFont="1" applyFill="1" applyAlignment="1">
      <alignment horizontal="center"/>
    </xf>
    <xf numFmtId="0" fontId="3" fillId="5" borderId="0" xfId="0" applyFont="1" applyFill="1" applyAlignment="1">
      <alignment horizontal="center"/>
    </xf>
    <xf numFmtId="0" fontId="5" fillId="6" borderId="0" xfId="0" applyFont="1" applyFill="1" applyAlignment="1">
      <alignment horizontal="center"/>
    </xf>
    <xf numFmtId="0" fontId="3" fillId="6" borderId="0" xfId="0" applyFont="1" applyFill="1" applyAlignment="1">
      <alignment horizontal="center"/>
    </xf>
    <xf numFmtId="0" fontId="5" fillId="7" borderId="0" xfId="0" applyFont="1" applyFill="1" applyAlignment="1">
      <alignment horizontal="center"/>
    </xf>
    <xf numFmtId="0" fontId="0" fillId="0" borderId="1" xfId="0" applyBorder="1"/>
    <xf numFmtId="0" fontId="0" fillId="0" borderId="6" xfId="0" applyBorder="1"/>
    <xf numFmtId="0" fontId="0" fillId="0" borderId="0" xfId="0" applyBorder="1" applyAlignment="1">
      <alignment horizontal="center"/>
    </xf>
    <xf numFmtId="0" fontId="0" fillId="0" borderId="8" xfId="0" applyBorder="1" applyAlignment="1">
      <alignment horizontal="center"/>
    </xf>
    <xf numFmtId="0" fontId="0" fillId="0" borderId="0" xfId="0" applyBorder="1"/>
    <xf numFmtId="0" fontId="0" fillId="0" borderId="8" xfId="0" applyBorder="1"/>
    <xf numFmtId="0" fontId="0" fillId="0" borderId="1" xfId="0" applyBorder="1" applyAlignment="1">
      <alignment horizontal="center" wrapText="1"/>
    </xf>
    <xf numFmtId="0" fontId="0" fillId="0" borderId="6" xfId="0" applyBorder="1" applyAlignment="1">
      <alignment horizontal="center" wrapText="1"/>
    </xf>
    <xf numFmtId="0" fontId="3" fillId="7" borderId="5" xfId="0" applyFont="1" applyFill="1" applyBorder="1" applyAlignment="1">
      <alignment horizontal="center"/>
    </xf>
    <xf numFmtId="0" fontId="3" fillId="7" borderId="1" xfId="0" applyFont="1" applyFill="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2" borderId="5" xfId="0" applyFont="1" applyFill="1" applyBorder="1" applyAlignment="1">
      <alignment horizontal="center"/>
    </xf>
    <xf numFmtId="0" fontId="3" fillId="2" borderId="1" xfId="0" applyFont="1" applyFill="1" applyBorder="1" applyAlignment="1">
      <alignment horizontal="center"/>
    </xf>
    <xf numFmtId="0" fontId="5" fillId="0" borderId="0" xfId="0" applyFont="1" applyAlignment="1">
      <alignment horizontal="center"/>
    </xf>
    <xf numFmtId="0" fontId="0" fillId="2" borderId="3" xfId="0" applyFill="1" applyBorder="1" applyAlignment="1">
      <alignment horizontal="center" wrapText="1"/>
    </xf>
    <xf numFmtId="43" fontId="0" fillId="2" borderId="2" xfId="2" applyFont="1" applyFill="1" applyBorder="1"/>
    <xf numFmtId="0" fontId="0" fillId="2" borderId="2" xfId="0" applyFill="1" applyBorder="1" applyAlignment="1">
      <alignment horizontal="center" wrapText="1"/>
    </xf>
    <xf numFmtId="0" fontId="2" fillId="0" borderId="5" xfId="0" applyFont="1" applyFill="1" applyBorder="1"/>
    <xf numFmtId="0" fontId="2" fillId="0" borderId="7" xfId="0" applyFont="1" applyFill="1" applyBorder="1"/>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obin.elliott@colorado.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09D5-9F3A-45BC-833A-9EAEDCBACC4A}">
  <dimension ref="A1:N133"/>
  <sheetViews>
    <sheetView tabSelected="1" topLeftCell="A7" workbookViewId="0">
      <selection activeCell="B9" sqref="B9"/>
    </sheetView>
  </sheetViews>
  <sheetFormatPr defaultRowHeight="15" x14ac:dyDescent="0.25"/>
  <cols>
    <col min="1" max="1" width="26.42578125" customWidth="1"/>
    <col min="2" max="2" width="19.7109375" customWidth="1"/>
    <col min="3" max="3" width="2.5703125" customWidth="1"/>
    <col min="4" max="4" width="23.5703125" customWidth="1"/>
    <col min="5" max="5" width="12.5703125" customWidth="1"/>
    <col min="6" max="6" width="24.42578125" customWidth="1"/>
    <col min="7" max="7" width="12.85546875" customWidth="1"/>
    <col min="8" max="8" width="10.5703125" bestFit="1" customWidth="1"/>
    <col min="9" max="9" width="13.5703125" customWidth="1"/>
    <col min="10" max="10" width="12.7109375" customWidth="1"/>
    <col min="14" max="14" width="10.42578125" bestFit="1" customWidth="1"/>
  </cols>
  <sheetData>
    <row r="1" spans="1:10" x14ac:dyDescent="0.25">
      <c r="A1" s="3" t="s">
        <v>0</v>
      </c>
    </row>
    <row r="2" spans="1:10" x14ac:dyDescent="0.25">
      <c r="A2" s="3" t="s">
        <v>1</v>
      </c>
    </row>
    <row r="3" spans="1:10" x14ac:dyDescent="0.25">
      <c r="A3" s="3" t="s">
        <v>2</v>
      </c>
    </row>
    <row r="4" spans="1:10" x14ac:dyDescent="0.25">
      <c r="A4" s="3" t="s">
        <v>3</v>
      </c>
      <c r="B4" s="1"/>
      <c r="C4" s="1"/>
    </row>
    <row r="5" spans="1:10" x14ac:dyDescent="0.25">
      <c r="A5" s="3" t="s">
        <v>4</v>
      </c>
      <c r="B5" s="1"/>
      <c r="C5" s="1"/>
    </row>
    <row r="6" spans="1:10" x14ac:dyDescent="0.25">
      <c r="A6" s="3" t="s">
        <v>5</v>
      </c>
      <c r="B6" s="1"/>
    </row>
    <row r="7" spans="1:10" x14ac:dyDescent="0.25">
      <c r="A7" s="3" t="s">
        <v>6</v>
      </c>
      <c r="B7" s="143">
        <v>0</v>
      </c>
      <c r="C7" s="2"/>
    </row>
    <row r="8" spans="1:10" x14ac:dyDescent="0.25">
      <c r="A8" s="3"/>
    </row>
    <row r="9" spans="1:10" x14ac:dyDescent="0.25">
      <c r="A9" s="3" t="s">
        <v>7</v>
      </c>
      <c r="B9" s="130">
        <f>I33+I53+I73+I93+I113+I133+'Cash-In Kind-Sub Contributions'!L23+'Cash-In Kind-Sub Contributions'!H33</f>
        <v>0</v>
      </c>
    </row>
    <row r="10" spans="1:10" x14ac:dyDescent="0.25">
      <c r="A10" s="3" t="s">
        <v>133</v>
      </c>
      <c r="B10" s="130">
        <f>H33+H53+H73+H93+H113+H133</f>
        <v>0</v>
      </c>
    </row>
    <row r="11" spans="1:10" x14ac:dyDescent="0.25">
      <c r="A11" s="3" t="s">
        <v>134</v>
      </c>
      <c r="B11" s="130">
        <f>'Cash-In Kind-Sub Contributions'!K23</f>
        <v>0</v>
      </c>
    </row>
    <row r="12" spans="1:10" x14ac:dyDescent="0.25">
      <c r="A12" s="3" t="s">
        <v>135</v>
      </c>
      <c r="B12" s="130">
        <f>'Cash-In Kind-Sub Contributions'!C33</f>
        <v>0</v>
      </c>
    </row>
    <row r="13" spans="1:10" x14ac:dyDescent="0.25">
      <c r="A13" s="3" t="s">
        <v>8</v>
      </c>
      <c r="B13" s="130">
        <f>J33+J53+J73+J93+J113+J133+B12+B11</f>
        <v>0</v>
      </c>
    </row>
    <row r="15" spans="1:10" ht="23.25" x14ac:dyDescent="0.35">
      <c r="A15" s="209" t="s">
        <v>9</v>
      </c>
      <c r="B15" s="209"/>
      <c r="C15" s="209"/>
      <c r="D15" s="209"/>
      <c r="E15" s="209"/>
      <c r="F15" s="209"/>
      <c r="G15" s="209"/>
      <c r="H15" s="209"/>
      <c r="I15" s="209"/>
      <c r="J15" s="209"/>
    </row>
    <row r="16" spans="1:10" x14ac:dyDescent="0.25">
      <c r="A16" s="4"/>
      <c r="B16" s="4"/>
      <c r="C16" s="4"/>
      <c r="D16" s="210" t="s">
        <v>10</v>
      </c>
      <c r="E16" s="210"/>
      <c r="F16" s="210"/>
      <c r="G16" s="210"/>
      <c r="H16" s="4"/>
      <c r="I16" s="4" t="s">
        <v>11</v>
      </c>
      <c r="J16" s="4" t="s">
        <v>12</v>
      </c>
    </row>
    <row r="17" spans="1:14" x14ac:dyDescent="0.25">
      <c r="A17" s="5"/>
      <c r="B17" s="5"/>
      <c r="C17" s="5"/>
      <c r="D17" s="6" t="str">
        <f>CONCATENATE(TEXT(Lookups!E2,"yyyy-mm-dd")," to ",TEXT(Lookups!F2,"yyyy-mm-dd"))</f>
        <v>1900-01-00 to 1900-06-30</v>
      </c>
      <c r="E17" s="128" t="s">
        <v>13</v>
      </c>
      <c r="F17" s="6" t="str">
        <f>CONCATENATE(TEXT(Lookups!G2,"yyyy-mm-dd"), " to ",TEXT(Lookups!H2,"yyyy-mm-dd"))</f>
        <v>1900-07-01 to 1900-01-00</v>
      </c>
      <c r="G17" s="128" t="s">
        <v>13</v>
      </c>
      <c r="H17" s="7" t="s">
        <v>14</v>
      </c>
      <c r="I17" s="5"/>
      <c r="J17" s="8"/>
      <c r="N17" s="1"/>
    </row>
    <row r="18" spans="1:14" x14ac:dyDescent="0.25">
      <c r="A18" s="9" t="s">
        <v>15</v>
      </c>
      <c r="B18" s="10" t="s">
        <v>16</v>
      </c>
      <c r="C18" s="9"/>
      <c r="D18" s="11"/>
      <c r="E18" s="129"/>
      <c r="F18" s="9"/>
      <c r="G18" s="13"/>
      <c r="H18" s="12"/>
      <c r="I18" s="9"/>
      <c r="J18" s="12"/>
    </row>
    <row r="19" spans="1:14" x14ac:dyDescent="0.25">
      <c r="A19" s="13" t="s">
        <v>17</v>
      </c>
      <c r="B19" s="9"/>
      <c r="C19" s="14"/>
      <c r="D19" s="15"/>
      <c r="E19" s="144"/>
      <c r="F19" s="15"/>
      <c r="G19" s="144"/>
      <c r="H19" s="16">
        <f>F19+D19</f>
        <v>0</v>
      </c>
      <c r="I19" s="15"/>
      <c r="J19" s="16"/>
    </row>
    <row r="20" spans="1:14" x14ac:dyDescent="0.25">
      <c r="A20" s="13" t="s">
        <v>18</v>
      </c>
      <c r="B20" s="9"/>
      <c r="C20" s="14"/>
      <c r="D20" s="15"/>
      <c r="E20" s="144"/>
      <c r="F20" s="15"/>
      <c r="G20" s="144"/>
      <c r="H20" s="16">
        <f t="shared" ref="H20:H30" si="0">F20+D20</f>
        <v>0</v>
      </c>
      <c r="I20" s="15"/>
      <c r="J20" s="16"/>
    </row>
    <row r="21" spans="1:14" x14ac:dyDescent="0.25">
      <c r="A21" s="13" t="s">
        <v>19</v>
      </c>
      <c r="B21" s="9"/>
      <c r="C21" s="14"/>
      <c r="D21" s="15"/>
      <c r="E21" s="144"/>
      <c r="F21" s="15"/>
      <c r="G21" s="144"/>
      <c r="H21" s="16">
        <f t="shared" si="0"/>
        <v>0</v>
      </c>
      <c r="I21" s="15"/>
      <c r="J21" s="16"/>
    </row>
    <row r="22" spans="1:14" x14ac:dyDescent="0.25">
      <c r="A22" s="13" t="s">
        <v>20</v>
      </c>
      <c r="B22" s="9"/>
      <c r="C22" s="14"/>
      <c r="D22" s="15"/>
      <c r="E22" s="144"/>
      <c r="F22" s="15"/>
      <c r="G22" s="144"/>
      <c r="H22" s="16">
        <f t="shared" si="0"/>
        <v>0</v>
      </c>
      <c r="I22" s="15"/>
      <c r="J22" s="16"/>
    </row>
    <row r="23" spans="1:14" x14ac:dyDescent="0.25">
      <c r="A23" s="13" t="s">
        <v>21</v>
      </c>
      <c r="B23" s="9"/>
      <c r="C23" s="14"/>
      <c r="D23" s="17"/>
      <c r="E23" s="144"/>
      <c r="F23" s="15"/>
      <c r="G23" s="144"/>
      <c r="H23" s="16">
        <f t="shared" si="0"/>
        <v>0</v>
      </c>
      <c r="I23" s="15"/>
      <c r="J23" s="16"/>
    </row>
    <row r="24" spans="1:14" x14ac:dyDescent="0.25">
      <c r="A24" s="9" t="s">
        <v>22</v>
      </c>
      <c r="B24" s="9"/>
      <c r="C24" s="9"/>
      <c r="D24" s="15">
        <f>SUM(D19:D23)</f>
        <v>0</v>
      </c>
      <c r="E24" s="15"/>
      <c r="F24" s="15">
        <f>SUM(F19:F23)</f>
        <v>0</v>
      </c>
      <c r="G24" s="15"/>
      <c r="H24" s="16">
        <f>SUM(H19:H23)</f>
        <v>0</v>
      </c>
      <c r="I24" s="15"/>
      <c r="J24" s="16">
        <f>H24-I24</f>
        <v>0</v>
      </c>
    </row>
    <row r="25" spans="1:14" x14ac:dyDescent="0.25">
      <c r="A25" s="9" t="s">
        <v>23</v>
      </c>
      <c r="B25" s="9"/>
      <c r="C25" s="9"/>
      <c r="D25" s="15">
        <f>(D19*E19)+(D20*E20)+(D21*E21)+(D22*E22)+(D23*E23)</f>
        <v>0</v>
      </c>
      <c r="E25" s="15"/>
      <c r="F25" s="15">
        <f>(F19*G19)+(F20*G20)+(F21*G21)+(F22*G22)+(F23*G23)</f>
        <v>0</v>
      </c>
      <c r="G25" s="15"/>
      <c r="H25" s="16">
        <f t="shared" si="0"/>
        <v>0</v>
      </c>
      <c r="I25" s="15"/>
      <c r="J25" s="16">
        <f t="shared" ref="J25:J31" si="1">H25-I25</f>
        <v>0</v>
      </c>
    </row>
    <row r="26" spans="1:14" x14ac:dyDescent="0.25">
      <c r="A26" s="9" t="s">
        <v>24</v>
      </c>
      <c r="B26" s="9"/>
      <c r="C26" s="9"/>
      <c r="D26" s="15"/>
      <c r="E26" s="15"/>
      <c r="F26" s="15"/>
      <c r="G26" s="15"/>
      <c r="H26" s="16">
        <f t="shared" si="0"/>
        <v>0</v>
      </c>
      <c r="I26" s="15"/>
      <c r="J26" s="16">
        <f t="shared" si="1"/>
        <v>0</v>
      </c>
    </row>
    <row r="27" spans="1:14" x14ac:dyDescent="0.25">
      <c r="A27" s="9" t="s">
        <v>25</v>
      </c>
      <c r="B27" s="9"/>
      <c r="C27" s="9"/>
      <c r="D27" s="15"/>
      <c r="E27" s="15"/>
      <c r="F27" s="15"/>
      <c r="G27" s="15"/>
      <c r="H27" s="16">
        <f t="shared" si="0"/>
        <v>0</v>
      </c>
      <c r="I27" s="15"/>
      <c r="J27" s="16">
        <f t="shared" si="1"/>
        <v>0</v>
      </c>
    </row>
    <row r="28" spans="1:14" x14ac:dyDescent="0.25">
      <c r="A28" s="9" t="s">
        <v>26</v>
      </c>
      <c r="B28" s="9"/>
      <c r="C28" s="9"/>
      <c r="D28" s="15"/>
      <c r="E28" s="15"/>
      <c r="F28" s="15"/>
      <c r="G28" s="15"/>
      <c r="H28" s="16">
        <f t="shared" si="0"/>
        <v>0</v>
      </c>
      <c r="I28" s="15"/>
      <c r="J28" s="16">
        <f t="shared" si="1"/>
        <v>0</v>
      </c>
    </row>
    <row r="29" spans="1:14" x14ac:dyDescent="0.25">
      <c r="A29" s="9" t="s">
        <v>27</v>
      </c>
      <c r="B29" s="9"/>
      <c r="C29" s="9"/>
      <c r="D29" s="15"/>
      <c r="E29" s="15"/>
      <c r="F29" s="15"/>
      <c r="G29" s="15"/>
      <c r="H29" s="16">
        <f t="shared" si="0"/>
        <v>0</v>
      </c>
      <c r="I29" s="15"/>
      <c r="J29" s="16">
        <f t="shared" si="1"/>
        <v>0</v>
      </c>
    </row>
    <row r="30" spans="1:14" x14ac:dyDescent="0.25">
      <c r="A30" s="9" t="s">
        <v>28</v>
      </c>
      <c r="B30" s="9"/>
      <c r="C30" s="9"/>
      <c r="D30" s="15"/>
      <c r="E30" s="15"/>
      <c r="F30" s="15"/>
      <c r="G30" s="15"/>
      <c r="H30" s="16">
        <f t="shared" si="0"/>
        <v>0</v>
      </c>
      <c r="I30" s="15"/>
      <c r="J30" s="16">
        <f t="shared" si="1"/>
        <v>0</v>
      </c>
    </row>
    <row r="31" spans="1:14" ht="17.25" x14ac:dyDescent="0.4">
      <c r="A31" s="9" t="s">
        <v>29</v>
      </c>
      <c r="B31" s="9"/>
      <c r="C31" s="9"/>
      <c r="D31" s="18">
        <f>$B$7*(SUM(D28:D29)+SUM(D24:D26))</f>
        <v>0</v>
      </c>
      <c r="E31" s="15"/>
      <c r="F31" s="18">
        <f>$B$7*(SUM(F28:F29)+SUM(F24:F26))</f>
        <v>0</v>
      </c>
      <c r="G31" s="15"/>
      <c r="H31" s="19">
        <f>$B$7*(SUM(H28:H29)+SUM(H24:H26))</f>
        <v>0</v>
      </c>
      <c r="I31" s="18"/>
      <c r="J31" s="20">
        <f t="shared" si="1"/>
        <v>0</v>
      </c>
    </row>
    <row r="32" spans="1:14" x14ac:dyDescent="0.25">
      <c r="A32" s="9"/>
      <c r="B32" s="9"/>
      <c r="C32" s="9"/>
      <c r="D32" s="15"/>
      <c r="E32" s="15"/>
      <c r="F32" s="15"/>
      <c r="G32" s="15"/>
      <c r="H32" s="16"/>
      <c r="I32" s="15"/>
      <c r="J32" s="16"/>
    </row>
    <row r="33" spans="1:10" x14ac:dyDescent="0.25">
      <c r="A33" s="4" t="s">
        <v>30</v>
      </c>
      <c r="B33" s="4"/>
      <c r="C33" s="4"/>
      <c r="D33" s="21">
        <f>SUM(D24:D31)</f>
        <v>0</v>
      </c>
      <c r="E33" s="21"/>
      <c r="F33" s="21">
        <f>SUM(F24:F31)</f>
        <v>0</v>
      </c>
      <c r="G33" s="21"/>
      <c r="H33" s="22">
        <f>SUM(H24:H31)</f>
        <v>0</v>
      </c>
      <c r="I33" s="21">
        <f>SUM(I24:I31)</f>
        <v>0</v>
      </c>
      <c r="J33" s="22">
        <f>SUM(J24:J31)</f>
        <v>0</v>
      </c>
    </row>
    <row r="35" spans="1:10" ht="23.25" x14ac:dyDescent="0.35">
      <c r="A35" s="211" t="s">
        <v>31</v>
      </c>
      <c r="B35" s="211"/>
      <c r="C35" s="211"/>
      <c r="D35" s="211"/>
      <c r="E35" s="211"/>
      <c r="F35" s="211"/>
      <c r="G35" s="211"/>
      <c r="H35" s="211"/>
      <c r="I35" s="211"/>
      <c r="J35" s="211"/>
    </row>
    <row r="36" spans="1:10" x14ac:dyDescent="0.25">
      <c r="A36" s="23"/>
      <c r="B36" s="23"/>
      <c r="C36" s="23"/>
      <c r="D36" s="212" t="s">
        <v>10</v>
      </c>
      <c r="E36" s="212"/>
      <c r="F36" s="212"/>
      <c r="G36" s="212"/>
      <c r="H36" s="23"/>
      <c r="I36" s="23" t="s">
        <v>11</v>
      </c>
      <c r="J36" s="23" t="s">
        <v>12</v>
      </c>
    </row>
    <row r="37" spans="1:10" x14ac:dyDescent="0.25">
      <c r="A37" s="24"/>
      <c r="B37" s="24"/>
      <c r="C37" s="24"/>
      <c r="D37" s="25" t="str">
        <f>CONCATENATE(TEXT(Lookups!E3,"yyyy-mm-dd")," to ",TEXT(Lookups!F3,"yyyy-mm-dd"))</f>
        <v xml:space="preserve">  to  </v>
      </c>
      <c r="E37" s="126" t="s">
        <v>13</v>
      </c>
      <c r="F37" s="25" t="str">
        <f>CONCATENATE(TEXT(Lookups!G3,"yyyy-mm-dd"), " to ",TEXT(Lookups!H3,"yyyy-mm-dd"))</f>
        <v xml:space="preserve">  to  </v>
      </c>
      <c r="G37" s="126" t="s">
        <v>13</v>
      </c>
      <c r="H37" s="26" t="s">
        <v>14</v>
      </c>
      <c r="I37" s="24"/>
      <c r="J37" s="27"/>
    </row>
    <row r="38" spans="1:10" x14ac:dyDescent="0.25">
      <c r="A38" s="28" t="s">
        <v>15</v>
      </c>
      <c r="B38" s="29" t="s">
        <v>16</v>
      </c>
      <c r="C38" s="28"/>
      <c r="D38" s="30"/>
      <c r="E38" s="127"/>
      <c r="F38" s="28"/>
      <c r="G38" s="32"/>
      <c r="H38" s="31"/>
      <c r="I38" s="28"/>
      <c r="J38" s="31"/>
    </row>
    <row r="39" spans="1:10" x14ac:dyDescent="0.25">
      <c r="A39" s="32" t="s">
        <v>17</v>
      </c>
      <c r="B39" s="28"/>
      <c r="C39" s="33"/>
      <c r="D39" s="34"/>
      <c r="E39" s="145"/>
      <c r="F39" s="34"/>
      <c r="G39" s="145"/>
      <c r="H39" s="35">
        <f>F39+D39</f>
        <v>0</v>
      </c>
      <c r="I39" s="34"/>
      <c r="J39" s="35"/>
    </row>
    <row r="40" spans="1:10" x14ac:dyDescent="0.25">
      <c r="A40" s="32" t="s">
        <v>18</v>
      </c>
      <c r="B40" s="28"/>
      <c r="C40" s="33"/>
      <c r="D40" s="34"/>
      <c r="E40" s="145"/>
      <c r="F40" s="34"/>
      <c r="G40" s="145"/>
      <c r="H40" s="35">
        <f t="shared" ref="H40:H43" si="2">F40+D40</f>
        <v>0</v>
      </c>
      <c r="I40" s="34"/>
      <c r="J40" s="35"/>
    </row>
    <row r="41" spans="1:10" x14ac:dyDescent="0.25">
      <c r="A41" s="32" t="s">
        <v>19</v>
      </c>
      <c r="B41" s="28"/>
      <c r="C41" s="33"/>
      <c r="D41" s="34"/>
      <c r="E41" s="145"/>
      <c r="F41" s="34"/>
      <c r="G41" s="145"/>
      <c r="H41" s="35">
        <f t="shared" si="2"/>
        <v>0</v>
      </c>
      <c r="I41" s="34"/>
      <c r="J41" s="35"/>
    </row>
    <row r="42" spans="1:10" x14ac:dyDescent="0.25">
      <c r="A42" s="32" t="s">
        <v>20</v>
      </c>
      <c r="B42" s="28"/>
      <c r="C42" s="33"/>
      <c r="D42" s="34"/>
      <c r="E42" s="145"/>
      <c r="F42" s="34"/>
      <c r="G42" s="145"/>
      <c r="H42" s="35">
        <f t="shared" si="2"/>
        <v>0</v>
      </c>
      <c r="I42" s="34"/>
      <c r="J42" s="35"/>
    </row>
    <row r="43" spans="1:10" x14ac:dyDescent="0.25">
      <c r="A43" s="32" t="s">
        <v>21</v>
      </c>
      <c r="B43" s="28"/>
      <c r="C43" s="33"/>
      <c r="D43" s="36"/>
      <c r="E43" s="145"/>
      <c r="F43" s="34"/>
      <c r="G43" s="145"/>
      <c r="H43" s="35">
        <f t="shared" si="2"/>
        <v>0</v>
      </c>
      <c r="I43" s="34"/>
      <c r="J43" s="35"/>
    </row>
    <row r="44" spans="1:10" x14ac:dyDescent="0.25">
      <c r="A44" s="28" t="s">
        <v>22</v>
      </c>
      <c r="B44" s="28"/>
      <c r="C44" s="28"/>
      <c r="D44" s="34">
        <f>SUM(D39:D43)</f>
        <v>0</v>
      </c>
      <c r="E44" s="34"/>
      <c r="F44" s="34">
        <f>SUM(F39:F43)</f>
        <v>0</v>
      </c>
      <c r="G44" s="34"/>
      <c r="H44" s="35">
        <f>SUM(H39:H43)</f>
        <v>0</v>
      </c>
      <c r="I44" s="34"/>
      <c r="J44" s="35">
        <f>H44-I44</f>
        <v>0</v>
      </c>
    </row>
    <row r="45" spans="1:10" x14ac:dyDescent="0.25">
      <c r="A45" s="28" t="s">
        <v>23</v>
      </c>
      <c r="B45" s="28"/>
      <c r="C45" s="28"/>
      <c r="D45" s="34">
        <f>(D39*E39)+(D40*E40)+(D41*E41)+(D42*E42)+(D43*E43)</f>
        <v>0</v>
      </c>
      <c r="E45" s="34"/>
      <c r="F45" s="34">
        <f>(F39*G39)+(F40*G40)+(F41*G41)+(F42*G42)+(F43*G43)</f>
        <v>0</v>
      </c>
      <c r="G45" s="34"/>
      <c r="H45" s="35">
        <f t="shared" ref="H45:H50" si="3">F45+D45</f>
        <v>0</v>
      </c>
      <c r="I45" s="34"/>
      <c r="J45" s="35">
        <f t="shared" ref="J45:J51" si="4">H45-I45</f>
        <v>0</v>
      </c>
    </row>
    <row r="46" spans="1:10" x14ac:dyDescent="0.25">
      <c r="A46" s="28" t="s">
        <v>24</v>
      </c>
      <c r="B46" s="28"/>
      <c r="C46" s="28"/>
      <c r="D46" s="34"/>
      <c r="E46" s="34"/>
      <c r="F46" s="34"/>
      <c r="G46" s="34"/>
      <c r="H46" s="35">
        <f t="shared" si="3"/>
        <v>0</v>
      </c>
      <c r="I46" s="34"/>
      <c r="J46" s="35">
        <f t="shared" si="4"/>
        <v>0</v>
      </c>
    </row>
    <row r="47" spans="1:10" x14ac:dyDescent="0.25">
      <c r="A47" s="28" t="s">
        <v>25</v>
      </c>
      <c r="B47" s="28"/>
      <c r="C47" s="28"/>
      <c r="D47" s="34"/>
      <c r="E47" s="34"/>
      <c r="F47" s="34"/>
      <c r="G47" s="34"/>
      <c r="H47" s="35">
        <f t="shared" si="3"/>
        <v>0</v>
      </c>
      <c r="I47" s="34"/>
      <c r="J47" s="35">
        <f t="shared" si="4"/>
        <v>0</v>
      </c>
    </row>
    <row r="48" spans="1:10" x14ac:dyDescent="0.25">
      <c r="A48" s="28" t="s">
        <v>26</v>
      </c>
      <c r="B48" s="28"/>
      <c r="C48" s="28"/>
      <c r="D48" s="34"/>
      <c r="E48" s="34"/>
      <c r="F48" s="34"/>
      <c r="G48" s="34"/>
      <c r="H48" s="35">
        <f t="shared" si="3"/>
        <v>0</v>
      </c>
      <c r="I48" s="34"/>
      <c r="J48" s="35">
        <f t="shared" si="4"/>
        <v>0</v>
      </c>
    </row>
    <row r="49" spans="1:10" x14ac:dyDescent="0.25">
      <c r="A49" s="28" t="s">
        <v>27</v>
      </c>
      <c r="B49" s="28"/>
      <c r="C49" s="28"/>
      <c r="D49" s="34"/>
      <c r="E49" s="34"/>
      <c r="F49" s="34"/>
      <c r="G49" s="34"/>
      <c r="H49" s="35">
        <f t="shared" si="3"/>
        <v>0</v>
      </c>
      <c r="I49" s="34"/>
      <c r="J49" s="35">
        <f t="shared" si="4"/>
        <v>0</v>
      </c>
    </row>
    <row r="50" spans="1:10" x14ac:dyDescent="0.25">
      <c r="A50" s="28" t="s">
        <v>28</v>
      </c>
      <c r="B50" s="28"/>
      <c r="C50" s="28"/>
      <c r="D50" s="34"/>
      <c r="E50" s="34"/>
      <c r="F50" s="34"/>
      <c r="G50" s="34"/>
      <c r="H50" s="35">
        <f t="shared" si="3"/>
        <v>0</v>
      </c>
      <c r="I50" s="34"/>
      <c r="J50" s="35">
        <f t="shared" si="4"/>
        <v>0</v>
      </c>
    </row>
    <row r="51" spans="1:10" ht="17.25" x14ac:dyDescent="0.4">
      <c r="A51" s="28" t="s">
        <v>29</v>
      </c>
      <c r="B51" s="28"/>
      <c r="C51" s="28"/>
      <c r="D51" s="37">
        <f>$B$7*(SUM(D48:D49)+SUM(D44:D46))</f>
        <v>0</v>
      </c>
      <c r="E51" s="34"/>
      <c r="F51" s="37">
        <f>$B$7*(SUM(F48:F49)+SUM(F44:F46))</f>
        <v>0</v>
      </c>
      <c r="G51" s="34"/>
      <c r="H51" s="38">
        <f>$B$7*(SUM(H48:H49)+SUM(H44:H46))</f>
        <v>0</v>
      </c>
      <c r="I51" s="37"/>
      <c r="J51" s="39">
        <f t="shared" si="4"/>
        <v>0</v>
      </c>
    </row>
    <row r="52" spans="1:10" x14ac:dyDescent="0.25">
      <c r="A52" s="28"/>
      <c r="B52" s="28"/>
      <c r="C52" s="28"/>
      <c r="D52" s="34"/>
      <c r="E52" s="34"/>
      <c r="F52" s="34"/>
      <c r="G52" s="34"/>
      <c r="H52" s="35"/>
      <c r="I52" s="34"/>
      <c r="J52" s="35"/>
    </row>
    <row r="53" spans="1:10" x14ac:dyDescent="0.25">
      <c r="A53" s="23" t="s">
        <v>30</v>
      </c>
      <c r="B53" s="23"/>
      <c r="C53" s="23"/>
      <c r="D53" s="40">
        <f>SUM(D44:D51)</f>
        <v>0</v>
      </c>
      <c r="E53" s="40"/>
      <c r="F53" s="40">
        <f>SUM(F44:F51)</f>
        <v>0</v>
      </c>
      <c r="G53" s="40"/>
      <c r="H53" s="41">
        <f>SUM(H44:H51)</f>
        <v>0</v>
      </c>
      <c r="I53" s="40">
        <f>SUM(I44:I51)</f>
        <v>0</v>
      </c>
      <c r="J53" s="41">
        <f>SUM(J44:J51)</f>
        <v>0</v>
      </c>
    </row>
    <row r="55" spans="1:10" ht="23.25" x14ac:dyDescent="0.35">
      <c r="A55" s="213" t="s">
        <v>32</v>
      </c>
      <c r="B55" s="213"/>
      <c r="C55" s="213"/>
      <c r="D55" s="213"/>
      <c r="E55" s="213"/>
      <c r="F55" s="213"/>
      <c r="G55" s="213"/>
      <c r="H55" s="213"/>
      <c r="I55" s="213"/>
      <c r="J55" s="213"/>
    </row>
    <row r="56" spans="1:10" x14ac:dyDescent="0.25">
      <c r="A56" s="42"/>
      <c r="B56" s="42"/>
      <c r="C56" s="42"/>
      <c r="D56" s="214" t="s">
        <v>10</v>
      </c>
      <c r="E56" s="214"/>
      <c r="F56" s="214"/>
      <c r="G56" s="214"/>
      <c r="H56" s="42"/>
      <c r="I56" s="42" t="s">
        <v>11</v>
      </c>
      <c r="J56" s="42" t="s">
        <v>12</v>
      </c>
    </row>
    <row r="57" spans="1:10" x14ac:dyDescent="0.25">
      <c r="A57" s="43"/>
      <c r="B57" s="43"/>
      <c r="C57" s="43"/>
      <c r="D57" s="44" t="str">
        <f>CONCATENATE(TEXT(Lookups!E4,"yyyy-mm-dd")," to ",TEXT(Lookups!F4,"yyyy-mm-dd"))</f>
        <v xml:space="preserve">  to  </v>
      </c>
      <c r="E57" s="124" t="s">
        <v>13</v>
      </c>
      <c r="F57" s="44" t="str">
        <f>CONCATENATE(TEXT(Lookups!G4,"yyyy-mm-dd"), " to ",TEXT(Lookups!H4,"yyyy-mm-dd"))</f>
        <v xml:space="preserve">  to  </v>
      </c>
      <c r="G57" s="124" t="s">
        <v>13</v>
      </c>
      <c r="H57" s="45" t="s">
        <v>14</v>
      </c>
      <c r="I57" s="43"/>
      <c r="J57" s="46"/>
    </row>
    <row r="58" spans="1:10" x14ac:dyDescent="0.25">
      <c r="A58" s="47" t="s">
        <v>15</v>
      </c>
      <c r="B58" s="48" t="s">
        <v>16</v>
      </c>
      <c r="C58" s="47"/>
      <c r="D58" s="49"/>
      <c r="E58" s="125"/>
      <c r="F58" s="47"/>
      <c r="G58" s="51"/>
      <c r="H58" s="50"/>
      <c r="I58" s="47"/>
      <c r="J58" s="50"/>
    </row>
    <row r="59" spans="1:10" x14ac:dyDescent="0.25">
      <c r="A59" s="51" t="s">
        <v>17</v>
      </c>
      <c r="B59" s="47"/>
      <c r="C59" s="52"/>
      <c r="D59" s="53"/>
      <c r="E59" s="146"/>
      <c r="F59" s="53"/>
      <c r="G59" s="146"/>
      <c r="H59" s="54">
        <f>F59+D59</f>
        <v>0</v>
      </c>
      <c r="I59" s="53"/>
      <c r="J59" s="54"/>
    </row>
    <row r="60" spans="1:10" x14ac:dyDescent="0.25">
      <c r="A60" s="51" t="s">
        <v>18</v>
      </c>
      <c r="B60" s="47"/>
      <c r="C60" s="52"/>
      <c r="D60" s="53"/>
      <c r="E60" s="146"/>
      <c r="F60" s="53"/>
      <c r="G60" s="146"/>
      <c r="H60" s="54">
        <f t="shared" ref="H60:H63" si="5">F60+D60</f>
        <v>0</v>
      </c>
      <c r="I60" s="53"/>
      <c r="J60" s="54"/>
    </row>
    <row r="61" spans="1:10" x14ac:dyDescent="0.25">
      <c r="A61" s="51" t="s">
        <v>19</v>
      </c>
      <c r="B61" s="47"/>
      <c r="C61" s="52"/>
      <c r="D61" s="53"/>
      <c r="E61" s="146"/>
      <c r="F61" s="53"/>
      <c r="G61" s="146"/>
      <c r="H61" s="54">
        <f t="shared" si="5"/>
        <v>0</v>
      </c>
      <c r="I61" s="53"/>
      <c r="J61" s="54"/>
    </row>
    <row r="62" spans="1:10" x14ac:dyDescent="0.25">
      <c r="A62" s="51" t="s">
        <v>20</v>
      </c>
      <c r="B62" s="47"/>
      <c r="C62" s="52"/>
      <c r="D62" s="53"/>
      <c r="E62" s="146"/>
      <c r="F62" s="53"/>
      <c r="G62" s="146"/>
      <c r="H62" s="54">
        <f t="shared" si="5"/>
        <v>0</v>
      </c>
      <c r="I62" s="53"/>
      <c r="J62" s="54"/>
    </row>
    <row r="63" spans="1:10" x14ac:dyDescent="0.25">
      <c r="A63" s="51" t="s">
        <v>21</v>
      </c>
      <c r="B63" s="47"/>
      <c r="C63" s="52"/>
      <c r="D63" s="55"/>
      <c r="E63" s="146"/>
      <c r="F63" s="53"/>
      <c r="G63" s="146"/>
      <c r="H63" s="54">
        <f t="shared" si="5"/>
        <v>0</v>
      </c>
      <c r="I63" s="53"/>
      <c r="J63" s="54"/>
    </row>
    <row r="64" spans="1:10" x14ac:dyDescent="0.25">
      <c r="A64" s="47" t="s">
        <v>22</v>
      </c>
      <c r="B64" s="47"/>
      <c r="C64" s="47"/>
      <c r="D64" s="53">
        <f>SUM(D59:D63)</f>
        <v>0</v>
      </c>
      <c r="E64" s="53"/>
      <c r="F64" s="53">
        <f>SUM(F59:F63)</f>
        <v>0</v>
      </c>
      <c r="G64" s="53"/>
      <c r="H64" s="54">
        <f>SUM(H59:H63)</f>
        <v>0</v>
      </c>
      <c r="I64" s="53"/>
      <c r="J64" s="54">
        <f>H64-I64</f>
        <v>0</v>
      </c>
    </row>
    <row r="65" spans="1:10" x14ac:dyDescent="0.25">
      <c r="A65" s="47" t="s">
        <v>23</v>
      </c>
      <c r="B65" s="47"/>
      <c r="C65" s="47"/>
      <c r="D65" s="53">
        <f>(D59*E59)+(D60*E60)+(D61*E61)+(D62*E62)+(D63*E63)</f>
        <v>0</v>
      </c>
      <c r="E65" s="53"/>
      <c r="F65" s="53">
        <f>(F59*G59)+(F60*G60)+(F61*G61)+(F62*G62)+(F63*G63)</f>
        <v>0</v>
      </c>
      <c r="G65" s="53"/>
      <c r="H65" s="54">
        <f t="shared" ref="H65:H70" si="6">F65+D65</f>
        <v>0</v>
      </c>
      <c r="I65" s="53"/>
      <c r="J65" s="54">
        <f t="shared" ref="J65:J71" si="7">H65-I65</f>
        <v>0</v>
      </c>
    </row>
    <row r="66" spans="1:10" x14ac:dyDescent="0.25">
      <c r="A66" s="47" t="s">
        <v>24</v>
      </c>
      <c r="B66" s="47"/>
      <c r="C66" s="47"/>
      <c r="D66" s="53"/>
      <c r="E66" s="53"/>
      <c r="F66" s="53"/>
      <c r="G66" s="53"/>
      <c r="H66" s="54">
        <f t="shared" si="6"/>
        <v>0</v>
      </c>
      <c r="I66" s="53"/>
      <c r="J66" s="54">
        <f t="shared" si="7"/>
        <v>0</v>
      </c>
    </row>
    <row r="67" spans="1:10" x14ac:dyDescent="0.25">
      <c r="A67" s="47" t="s">
        <v>25</v>
      </c>
      <c r="B67" s="47"/>
      <c r="C67" s="47"/>
      <c r="D67" s="53"/>
      <c r="E67" s="53"/>
      <c r="F67" s="53"/>
      <c r="G67" s="53"/>
      <c r="H67" s="54">
        <f t="shared" si="6"/>
        <v>0</v>
      </c>
      <c r="I67" s="53"/>
      <c r="J67" s="54">
        <f t="shared" si="7"/>
        <v>0</v>
      </c>
    </row>
    <row r="68" spans="1:10" x14ac:dyDescent="0.25">
      <c r="A68" s="47" t="s">
        <v>26</v>
      </c>
      <c r="B68" s="47"/>
      <c r="C68" s="47"/>
      <c r="D68" s="53"/>
      <c r="E68" s="53"/>
      <c r="F68" s="53"/>
      <c r="G68" s="53"/>
      <c r="H68" s="54">
        <f t="shared" si="6"/>
        <v>0</v>
      </c>
      <c r="I68" s="53"/>
      <c r="J68" s="54">
        <f t="shared" si="7"/>
        <v>0</v>
      </c>
    </row>
    <row r="69" spans="1:10" x14ac:dyDescent="0.25">
      <c r="A69" s="47" t="s">
        <v>27</v>
      </c>
      <c r="B69" s="47"/>
      <c r="C69" s="47"/>
      <c r="D69" s="53"/>
      <c r="E69" s="53"/>
      <c r="F69" s="53"/>
      <c r="G69" s="53"/>
      <c r="H69" s="54">
        <f t="shared" si="6"/>
        <v>0</v>
      </c>
      <c r="I69" s="53"/>
      <c r="J69" s="54">
        <f t="shared" si="7"/>
        <v>0</v>
      </c>
    </row>
    <row r="70" spans="1:10" x14ac:dyDescent="0.25">
      <c r="A70" s="47" t="s">
        <v>28</v>
      </c>
      <c r="B70" s="47"/>
      <c r="C70" s="47"/>
      <c r="D70" s="53"/>
      <c r="E70" s="53"/>
      <c r="F70" s="53"/>
      <c r="G70" s="53"/>
      <c r="H70" s="54">
        <f t="shared" si="6"/>
        <v>0</v>
      </c>
      <c r="I70" s="53"/>
      <c r="J70" s="54">
        <f t="shared" si="7"/>
        <v>0</v>
      </c>
    </row>
    <row r="71" spans="1:10" ht="17.25" x14ac:dyDescent="0.4">
      <c r="A71" s="47" t="s">
        <v>29</v>
      </c>
      <c r="B71" s="47"/>
      <c r="C71" s="47"/>
      <c r="D71" s="56">
        <f>$B$7*(SUM(D68:D69)+SUM(D64:D66))</f>
        <v>0</v>
      </c>
      <c r="E71" s="53"/>
      <c r="F71" s="56">
        <f>$B$7*(SUM(F68:F69)+SUM(F64:F66))</f>
        <v>0</v>
      </c>
      <c r="G71" s="53"/>
      <c r="H71" s="57">
        <f>$B$7*(SUM(H68:H69)+SUM(H64:H66))</f>
        <v>0</v>
      </c>
      <c r="I71" s="56"/>
      <c r="J71" s="58">
        <f t="shared" si="7"/>
        <v>0</v>
      </c>
    </row>
    <row r="72" spans="1:10" x14ac:dyDescent="0.25">
      <c r="A72" s="47"/>
      <c r="B72" s="47"/>
      <c r="C72" s="47"/>
      <c r="D72" s="53"/>
      <c r="E72" s="53"/>
      <c r="F72" s="53"/>
      <c r="G72" s="53"/>
      <c r="H72" s="54"/>
      <c r="I72" s="53"/>
      <c r="J72" s="54"/>
    </row>
    <row r="73" spans="1:10" x14ac:dyDescent="0.25">
      <c r="A73" s="42" t="s">
        <v>30</v>
      </c>
      <c r="B73" s="42"/>
      <c r="C73" s="42"/>
      <c r="D73" s="59">
        <f>SUM(D64:D71)</f>
        <v>0</v>
      </c>
      <c r="E73" s="59"/>
      <c r="F73" s="59">
        <f>SUM(F64:F71)</f>
        <v>0</v>
      </c>
      <c r="G73" s="59"/>
      <c r="H73" s="60">
        <f>SUM(H64:H71)</f>
        <v>0</v>
      </c>
      <c r="I73" s="59">
        <f>SUM(I64:I71)</f>
        <v>0</v>
      </c>
      <c r="J73" s="60">
        <f>SUM(J64:J71)</f>
        <v>0</v>
      </c>
    </row>
    <row r="75" spans="1:10" ht="23.25" x14ac:dyDescent="0.35">
      <c r="A75" s="215" t="s">
        <v>33</v>
      </c>
      <c r="B75" s="215"/>
      <c r="C75" s="215"/>
      <c r="D75" s="215"/>
      <c r="E75" s="215"/>
      <c r="F75" s="215"/>
      <c r="G75" s="215"/>
      <c r="H75" s="215"/>
      <c r="I75" s="215"/>
      <c r="J75" s="215"/>
    </row>
    <row r="76" spans="1:10" x14ac:dyDescent="0.25">
      <c r="A76" s="61"/>
      <c r="B76" s="61"/>
      <c r="C76" s="61"/>
      <c r="D76" s="216" t="s">
        <v>10</v>
      </c>
      <c r="E76" s="216"/>
      <c r="F76" s="216"/>
      <c r="G76" s="216"/>
      <c r="H76" s="61"/>
      <c r="I76" s="61" t="s">
        <v>11</v>
      </c>
      <c r="J76" s="61" t="s">
        <v>12</v>
      </c>
    </row>
    <row r="77" spans="1:10" x14ac:dyDescent="0.25">
      <c r="A77" s="62"/>
      <c r="B77" s="62"/>
      <c r="C77" s="62"/>
      <c r="D77" s="63" t="str">
        <f>CONCATENATE(TEXT(Lookups!E5,"yyyy-mm-dd")," to ",TEXT(Lookups!F5,"yyyy-mm-dd"))</f>
        <v xml:space="preserve">  to  </v>
      </c>
      <c r="E77" s="122" t="s">
        <v>13</v>
      </c>
      <c r="F77" s="63" t="str">
        <f>CONCATENATE(TEXT(Lookups!G5,"yyyy-mm-dd"), " to ",TEXT(Lookups!H5,"yyyy-mm-dd"))</f>
        <v xml:space="preserve">  to  </v>
      </c>
      <c r="G77" s="122" t="s">
        <v>13</v>
      </c>
      <c r="H77" s="64" t="s">
        <v>14</v>
      </c>
      <c r="I77" s="62"/>
      <c r="J77" s="65"/>
    </row>
    <row r="78" spans="1:10" x14ac:dyDescent="0.25">
      <c r="A78" s="66" t="s">
        <v>15</v>
      </c>
      <c r="B78" s="67" t="s">
        <v>16</v>
      </c>
      <c r="C78" s="66"/>
      <c r="D78" s="68"/>
      <c r="E78" s="123"/>
      <c r="F78" s="66"/>
      <c r="G78" s="70"/>
      <c r="H78" s="69"/>
      <c r="I78" s="66"/>
      <c r="J78" s="69"/>
    </row>
    <row r="79" spans="1:10" x14ac:dyDescent="0.25">
      <c r="A79" s="70" t="s">
        <v>17</v>
      </c>
      <c r="B79" s="66"/>
      <c r="C79" s="71"/>
      <c r="D79" s="72">
        <v>0</v>
      </c>
      <c r="E79" s="147"/>
      <c r="F79" s="72"/>
      <c r="G79" s="147"/>
      <c r="H79" s="73">
        <f>F79+D79</f>
        <v>0</v>
      </c>
      <c r="I79" s="72"/>
      <c r="J79" s="73"/>
    </row>
    <row r="80" spans="1:10" x14ac:dyDescent="0.25">
      <c r="A80" s="70" t="s">
        <v>18</v>
      </c>
      <c r="B80" s="66"/>
      <c r="C80" s="71"/>
      <c r="D80" s="72"/>
      <c r="E80" s="147"/>
      <c r="F80" s="72"/>
      <c r="G80" s="147"/>
      <c r="H80" s="73">
        <f t="shared" ref="H80:H83" si="8">F80+D80</f>
        <v>0</v>
      </c>
      <c r="I80" s="72"/>
      <c r="J80" s="73"/>
    </row>
    <row r="81" spans="1:10" x14ac:dyDescent="0.25">
      <c r="A81" s="70" t="s">
        <v>19</v>
      </c>
      <c r="B81" s="66"/>
      <c r="C81" s="71"/>
      <c r="D81" s="72"/>
      <c r="E81" s="147"/>
      <c r="F81" s="72"/>
      <c r="G81" s="147"/>
      <c r="H81" s="73">
        <f t="shared" si="8"/>
        <v>0</v>
      </c>
      <c r="I81" s="72"/>
      <c r="J81" s="73"/>
    </row>
    <row r="82" spans="1:10" x14ac:dyDescent="0.25">
      <c r="A82" s="70" t="s">
        <v>20</v>
      </c>
      <c r="B82" s="66"/>
      <c r="C82" s="71"/>
      <c r="D82" s="72"/>
      <c r="E82" s="147"/>
      <c r="F82" s="72"/>
      <c r="G82" s="147"/>
      <c r="H82" s="73">
        <f t="shared" si="8"/>
        <v>0</v>
      </c>
      <c r="I82" s="72"/>
      <c r="J82" s="73"/>
    </row>
    <row r="83" spans="1:10" x14ac:dyDescent="0.25">
      <c r="A83" s="70" t="s">
        <v>21</v>
      </c>
      <c r="B83" s="66"/>
      <c r="C83" s="71"/>
      <c r="D83" s="74"/>
      <c r="E83" s="147"/>
      <c r="F83" s="72"/>
      <c r="G83" s="147"/>
      <c r="H83" s="73">
        <f t="shared" si="8"/>
        <v>0</v>
      </c>
      <c r="I83" s="72"/>
      <c r="J83" s="73"/>
    </row>
    <row r="84" spans="1:10" x14ac:dyDescent="0.25">
      <c r="A84" s="66" t="s">
        <v>22</v>
      </c>
      <c r="B84" s="66"/>
      <c r="C84" s="66"/>
      <c r="D84" s="72">
        <f>SUM(D79:D83)</f>
        <v>0</v>
      </c>
      <c r="E84" s="72"/>
      <c r="F84" s="72">
        <f>SUM(F79:F83)</f>
        <v>0</v>
      </c>
      <c r="G84" s="72"/>
      <c r="H84" s="73">
        <f>SUM(H79:H83)</f>
        <v>0</v>
      </c>
      <c r="I84" s="72"/>
      <c r="J84" s="73">
        <f>H84-I84</f>
        <v>0</v>
      </c>
    </row>
    <row r="85" spans="1:10" x14ac:dyDescent="0.25">
      <c r="A85" s="66" t="s">
        <v>23</v>
      </c>
      <c r="B85" s="66"/>
      <c r="C85" s="66"/>
      <c r="D85" s="72">
        <f>(D79*E79)+(D80*E80)+(D81*E81)+(D82*E82)+(D83*E83)</f>
        <v>0</v>
      </c>
      <c r="E85" s="72"/>
      <c r="F85" s="72">
        <f>(F79*G79)+(F80*G80)+(F81*G81)+(F82*G82)+(F83*G83)</f>
        <v>0</v>
      </c>
      <c r="G85" s="72"/>
      <c r="H85" s="73">
        <f t="shared" ref="H85:H90" si="9">F85+D85</f>
        <v>0</v>
      </c>
      <c r="I85" s="72"/>
      <c r="J85" s="73">
        <f t="shared" ref="J85:J91" si="10">H85-I85</f>
        <v>0</v>
      </c>
    </row>
    <row r="86" spans="1:10" x14ac:dyDescent="0.25">
      <c r="A86" s="66" t="s">
        <v>24</v>
      </c>
      <c r="B86" s="66"/>
      <c r="C86" s="66"/>
      <c r="D86" s="72"/>
      <c r="E86" s="72"/>
      <c r="F86" s="72"/>
      <c r="G86" s="72"/>
      <c r="H86" s="73">
        <f t="shared" si="9"/>
        <v>0</v>
      </c>
      <c r="I86" s="72"/>
      <c r="J86" s="73">
        <f t="shared" si="10"/>
        <v>0</v>
      </c>
    </row>
    <row r="87" spans="1:10" x14ac:dyDescent="0.25">
      <c r="A87" s="66" t="s">
        <v>25</v>
      </c>
      <c r="B87" s="66"/>
      <c r="C87" s="66"/>
      <c r="D87" s="72"/>
      <c r="E87" s="72"/>
      <c r="F87" s="72"/>
      <c r="G87" s="72"/>
      <c r="H87" s="73">
        <f t="shared" si="9"/>
        <v>0</v>
      </c>
      <c r="I87" s="72"/>
      <c r="J87" s="73">
        <f t="shared" si="10"/>
        <v>0</v>
      </c>
    </row>
    <row r="88" spans="1:10" x14ac:dyDescent="0.25">
      <c r="A88" s="66" t="s">
        <v>26</v>
      </c>
      <c r="B88" s="66"/>
      <c r="C88" s="66"/>
      <c r="D88" s="72"/>
      <c r="E88" s="72"/>
      <c r="F88" s="72"/>
      <c r="G88" s="72"/>
      <c r="H88" s="73">
        <f t="shared" si="9"/>
        <v>0</v>
      </c>
      <c r="I88" s="72"/>
      <c r="J88" s="73">
        <f t="shared" si="10"/>
        <v>0</v>
      </c>
    </row>
    <row r="89" spans="1:10" x14ac:dyDescent="0.25">
      <c r="A89" s="66" t="s">
        <v>27</v>
      </c>
      <c r="B89" s="66"/>
      <c r="C89" s="66"/>
      <c r="D89" s="72"/>
      <c r="E89" s="72"/>
      <c r="F89" s="72"/>
      <c r="G89" s="72"/>
      <c r="H89" s="73">
        <f t="shared" si="9"/>
        <v>0</v>
      </c>
      <c r="I89" s="72"/>
      <c r="J89" s="73">
        <f t="shared" si="10"/>
        <v>0</v>
      </c>
    </row>
    <row r="90" spans="1:10" x14ac:dyDescent="0.25">
      <c r="A90" s="66" t="s">
        <v>28</v>
      </c>
      <c r="B90" s="66"/>
      <c r="C90" s="66"/>
      <c r="D90" s="72"/>
      <c r="E90" s="72"/>
      <c r="F90" s="72"/>
      <c r="G90" s="72"/>
      <c r="H90" s="73">
        <f t="shared" si="9"/>
        <v>0</v>
      </c>
      <c r="I90" s="72"/>
      <c r="J90" s="73">
        <f t="shared" si="10"/>
        <v>0</v>
      </c>
    </row>
    <row r="91" spans="1:10" ht="17.25" x14ac:dyDescent="0.4">
      <c r="A91" s="66" t="s">
        <v>29</v>
      </c>
      <c r="B91" s="66"/>
      <c r="C91" s="66"/>
      <c r="D91" s="75">
        <f>$B$7*(SUM(D88:D89)+SUM(D84:D86))</f>
        <v>0</v>
      </c>
      <c r="E91" s="72"/>
      <c r="F91" s="75">
        <f>$B$7*(SUM(F88:F89)+SUM(F84:F86))</f>
        <v>0</v>
      </c>
      <c r="G91" s="72"/>
      <c r="H91" s="76">
        <f>$B$7*(SUM(H88:H89)+SUM(H84:H86))</f>
        <v>0</v>
      </c>
      <c r="I91" s="75"/>
      <c r="J91" s="77">
        <f t="shared" si="10"/>
        <v>0</v>
      </c>
    </row>
    <row r="92" spans="1:10" x14ac:dyDescent="0.25">
      <c r="A92" s="66"/>
      <c r="B92" s="66"/>
      <c r="C92" s="66"/>
      <c r="D92" s="72"/>
      <c r="E92" s="72"/>
      <c r="F92" s="72"/>
      <c r="G92" s="72"/>
      <c r="H92" s="73"/>
      <c r="I92" s="72"/>
      <c r="J92" s="73"/>
    </row>
    <row r="93" spans="1:10" x14ac:dyDescent="0.25">
      <c r="A93" s="61" t="s">
        <v>30</v>
      </c>
      <c r="B93" s="61"/>
      <c r="C93" s="61"/>
      <c r="D93" s="78">
        <f>SUM(D84:D91)</f>
        <v>0</v>
      </c>
      <c r="E93" s="78"/>
      <c r="F93" s="78">
        <f>SUM(F84:F91)</f>
        <v>0</v>
      </c>
      <c r="G93" s="78"/>
      <c r="H93" s="79">
        <f>SUM(H84:H91)</f>
        <v>0</v>
      </c>
      <c r="I93" s="78">
        <f>SUM(I84:I91)</f>
        <v>0</v>
      </c>
      <c r="J93" s="79">
        <f>SUM(J84:J91)</f>
        <v>0</v>
      </c>
    </row>
    <row r="95" spans="1:10" ht="23.25" x14ac:dyDescent="0.35">
      <c r="A95" s="217" t="s">
        <v>34</v>
      </c>
      <c r="B95" s="217"/>
      <c r="C95" s="217"/>
      <c r="D95" s="217"/>
      <c r="E95" s="217"/>
      <c r="F95" s="217"/>
      <c r="G95" s="217"/>
      <c r="H95" s="217"/>
      <c r="I95" s="217"/>
      <c r="J95" s="217"/>
    </row>
    <row r="96" spans="1:10" x14ac:dyDescent="0.25">
      <c r="A96" s="80"/>
      <c r="B96" s="80"/>
      <c r="C96" s="80"/>
      <c r="D96" s="218" t="s">
        <v>10</v>
      </c>
      <c r="E96" s="218"/>
      <c r="F96" s="218"/>
      <c r="G96" s="218"/>
      <c r="H96" s="80"/>
      <c r="I96" s="80" t="s">
        <v>11</v>
      </c>
      <c r="J96" s="80" t="s">
        <v>12</v>
      </c>
    </row>
    <row r="97" spans="1:10" x14ac:dyDescent="0.25">
      <c r="A97" s="81"/>
      <c r="B97" s="81"/>
      <c r="C97" s="81"/>
      <c r="D97" s="82" t="str">
        <f>CONCATENATE(TEXT(Lookups!E6,"yyyy-mm-dd")," to ",TEXT(Lookups!F6,"yyyy-mm-dd"))</f>
        <v xml:space="preserve">  to  </v>
      </c>
      <c r="E97" s="120" t="s">
        <v>13</v>
      </c>
      <c r="F97" s="82" t="str">
        <f>CONCATENATE(TEXT(Lookups!G6,"yyyy-mm-dd"), " to ",TEXT(Lookups!H6,"yyyy-mm-dd"))</f>
        <v xml:space="preserve">  to  </v>
      </c>
      <c r="G97" s="120" t="s">
        <v>13</v>
      </c>
      <c r="H97" s="83" t="s">
        <v>14</v>
      </c>
      <c r="I97" s="81"/>
      <c r="J97" s="84"/>
    </row>
    <row r="98" spans="1:10" x14ac:dyDescent="0.25">
      <c r="A98" s="85" t="s">
        <v>15</v>
      </c>
      <c r="B98" s="86" t="s">
        <v>16</v>
      </c>
      <c r="C98" s="85"/>
      <c r="D98" s="87"/>
      <c r="E98" s="121"/>
      <c r="F98" s="85"/>
      <c r="G98" s="89"/>
      <c r="H98" s="88"/>
      <c r="I98" s="85"/>
      <c r="J98" s="88"/>
    </row>
    <row r="99" spans="1:10" x14ac:dyDescent="0.25">
      <c r="A99" s="89" t="s">
        <v>17</v>
      </c>
      <c r="B99" s="85"/>
      <c r="C99" s="90"/>
      <c r="D99" s="91"/>
      <c r="E99" s="148"/>
      <c r="F99" s="91"/>
      <c r="G99" s="148"/>
      <c r="H99" s="92">
        <f>F99+D99</f>
        <v>0</v>
      </c>
      <c r="I99" s="91"/>
      <c r="J99" s="92"/>
    </row>
    <row r="100" spans="1:10" x14ac:dyDescent="0.25">
      <c r="A100" s="89" t="s">
        <v>18</v>
      </c>
      <c r="B100" s="85"/>
      <c r="C100" s="90"/>
      <c r="D100" s="91"/>
      <c r="E100" s="148"/>
      <c r="F100" s="91"/>
      <c r="G100" s="148"/>
      <c r="H100" s="92">
        <f t="shared" ref="H100:H103" si="11">F100+D100</f>
        <v>0</v>
      </c>
      <c r="I100" s="91"/>
      <c r="J100" s="92"/>
    </row>
    <row r="101" spans="1:10" x14ac:dyDescent="0.25">
      <c r="A101" s="89" t="s">
        <v>19</v>
      </c>
      <c r="B101" s="85"/>
      <c r="C101" s="90"/>
      <c r="D101" s="91"/>
      <c r="E101" s="148"/>
      <c r="F101" s="91"/>
      <c r="G101" s="148"/>
      <c r="H101" s="92">
        <f t="shared" si="11"/>
        <v>0</v>
      </c>
      <c r="I101" s="91"/>
      <c r="J101" s="92"/>
    </row>
    <row r="102" spans="1:10" x14ac:dyDescent="0.25">
      <c r="A102" s="89" t="s">
        <v>20</v>
      </c>
      <c r="B102" s="85"/>
      <c r="C102" s="90"/>
      <c r="D102" s="91"/>
      <c r="E102" s="148"/>
      <c r="F102" s="91"/>
      <c r="G102" s="148"/>
      <c r="H102" s="92">
        <f t="shared" si="11"/>
        <v>0</v>
      </c>
      <c r="I102" s="91"/>
      <c r="J102" s="92"/>
    </row>
    <row r="103" spans="1:10" x14ac:dyDescent="0.25">
      <c r="A103" s="89" t="s">
        <v>21</v>
      </c>
      <c r="B103" s="85"/>
      <c r="C103" s="90"/>
      <c r="D103" s="93"/>
      <c r="E103" s="148"/>
      <c r="F103" s="91"/>
      <c r="G103" s="148"/>
      <c r="H103" s="92">
        <f t="shared" si="11"/>
        <v>0</v>
      </c>
      <c r="I103" s="91"/>
      <c r="J103" s="92"/>
    </row>
    <row r="104" spans="1:10" x14ac:dyDescent="0.25">
      <c r="A104" s="85" t="s">
        <v>22</v>
      </c>
      <c r="B104" s="85"/>
      <c r="C104" s="85"/>
      <c r="D104" s="91">
        <f>SUM(D99:D103)</f>
        <v>0</v>
      </c>
      <c r="E104" s="91"/>
      <c r="F104" s="91">
        <f>SUM(F99:F103)</f>
        <v>0</v>
      </c>
      <c r="G104" s="91"/>
      <c r="H104" s="92">
        <f>SUM(H99:H103)</f>
        <v>0</v>
      </c>
      <c r="I104" s="91"/>
      <c r="J104" s="92">
        <f>H104-I104</f>
        <v>0</v>
      </c>
    </row>
    <row r="105" spans="1:10" x14ac:dyDescent="0.25">
      <c r="A105" s="85" t="s">
        <v>23</v>
      </c>
      <c r="B105" s="85"/>
      <c r="C105" s="85"/>
      <c r="D105" s="91">
        <f>(D99*E99)+(D100*E100)+(D101*E101)+(D102*E102)+(D103*E103)</f>
        <v>0</v>
      </c>
      <c r="E105" s="91"/>
      <c r="F105" s="91">
        <f>(F99*G99)+(F100*G100)+(F101*G101)+(F102*G102)+(F103*G103)</f>
        <v>0</v>
      </c>
      <c r="G105" s="91"/>
      <c r="H105" s="92">
        <f t="shared" ref="H105:H110" si="12">F105+D105</f>
        <v>0</v>
      </c>
      <c r="I105" s="91"/>
      <c r="J105" s="92">
        <f t="shared" ref="J105:J111" si="13">H105-I105</f>
        <v>0</v>
      </c>
    </row>
    <row r="106" spans="1:10" x14ac:dyDescent="0.25">
      <c r="A106" s="85" t="s">
        <v>24</v>
      </c>
      <c r="B106" s="85"/>
      <c r="C106" s="85"/>
      <c r="D106" s="91"/>
      <c r="E106" s="91"/>
      <c r="F106" s="91"/>
      <c r="G106" s="91"/>
      <c r="H106" s="92">
        <f t="shared" si="12"/>
        <v>0</v>
      </c>
      <c r="I106" s="91"/>
      <c r="J106" s="92">
        <f t="shared" si="13"/>
        <v>0</v>
      </c>
    </row>
    <row r="107" spans="1:10" x14ac:dyDescent="0.25">
      <c r="A107" s="85" t="s">
        <v>25</v>
      </c>
      <c r="B107" s="85"/>
      <c r="C107" s="85"/>
      <c r="D107" s="91"/>
      <c r="E107" s="91"/>
      <c r="F107" s="91"/>
      <c r="G107" s="91"/>
      <c r="H107" s="92">
        <f t="shared" si="12"/>
        <v>0</v>
      </c>
      <c r="I107" s="91"/>
      <c r="J107" s="92">
        <f t="shared" si="13"/>
        <v>0</v>
      </c>
    </row>
    <row r="108" spans="1:10" x14ac:dyDescent="0.25">
      <c r="A108" s="85" t="s">
        <v>26</v>
      </c>
      <c r="B108" s="85"/>
      <c r="C108" s="85"/>
      <c r="D108" s="91"/>
      <c r="E108" s="91"/>
      <c r="F108" s="91"/>
      <c r="G108" s="91"/>
      <c r="H108" s="92">
        <f t="shared" si="12"/>
        <v>0</v>
      </c>
      <c r="I108" s="91"/>
      <c r="J108" s="92">
        <f t="shared" si="13"/>
        <v>0</v>
      </c>
    </row>
    <row r="109" spans="1:10" x14ac:dyDescent="0.25">
      <c r="A109" s="85" t="s">
        <v>27</v>
      </c>
      <c r="B109" s="85"/>
      <c r="C109" s="85"/>
      <c r="D109" s="91"/>
      <c r="E109" s="91"/>
      <c r="F109" s="91"/>
      <c r="G109" s="91"/>
      <c r="H109" s="92">
        <f t="shared" si="12"/>
        <v>0</v>
      </c>
      <c r="I109" s="91"/>
      <c r="J109" s="92">
        <f t="shared" si="13"/>
        <v>0</v>
      </c>
    </row>
    <row r="110" spans="1:10" x14ac:dyDescent="0.25">
      <c r="A110" s="85" t="s">
        <v>28</v>
      </c>
      <c r="B110" s="85"/>
      <c r="C110" s="85"/>
      <c r="D110" s="91"/>
      <c r="E110" s="91"/>
      <c r="F110" s="91"/>
      <c r="G110" s="91"/>
      <c r="H110" s="92">
        <f t="shared" si="12"/>
        <v>0</v>
      </c>
      <c r="I110" s="91"/>
      <c r="J110" s="92">
        <f t="shared" si="13"/>
        <v>0</v>
      </c>
    </row>
    <row r="111" spans="1:10" ht="17.25" x14ac:dyDescent="0.4">
      <c r="A111" s="85" t="s">
        <v>29</v>
      </c>
      <c r="B111" s="85"/>
      <c r="C111" s="85"/>
      <c r="D111" s="94">
        <f>$B$7*(SUM(D108:D109)+SUM(D104:D106))</f>
        <v>0</v>
      </c>
      <c r="E111" s="91"/>
      <c r="F111" s="94">
        <f>$B$7*(SUM(F108:F109)+SUM(F104:F106))</f>
        <v>0</v>
      </c>
      <c r="G111" s="91"/>
      <c r="H111" s="95">
        <f>$B$7*(SUM(H108:H109)+SUM(H104:H106))</f>
        <v>0</v>
      </c>
      <c r="I111" s="94"/>
      <c r="J111" s="96">
        <f t="shared" si="13"/>
        <v>0</v>
      </c>
    </row>
    <row r="112" spans="1:10" x14ac:dyDescent="0.25">
      <c r="A112" s="85"/>
      <c r="B112" s="85"/>
      <c r="C112" s="85"/>
      <c r="D112" s="91"/>
      <c r="E112" s="91"/>
      <c r="F112" s="91"/>
      <c r="G112" s="91"/>
      <c r="H112" s="92"/>
      <c r="I112" s="91"/>
      <c r="J112" s="92"/>
    </row>
    <row r="113" spans="1:10" x14ac:dyDescent="0.25">
      <c r="A113" s="80" t="s">
        <v>30</v>
      </c>
      <c r="B113" s="80"/>
      <c r="C113" s="80"/>
      <c r="D113" s="97">
        <f>SUM(D104:D111)</f>
        <v>0</v>
      </c>
      <c r="E113" s="97"/>
      <c r="F113" s="97">
        <f>SUM(F104:F111)</f>
        <v>0</v>
      </c>
      <c r="G113" s="97"/>
      <c r="H113" s="98">
        <f>SUM(H104:H111)</f>
        <v>0</v>
      </c>
      <c r="I113" s="97">
        <f>SUM(I104:I111)</f>
        <v>0</v>
      </c>
      <c r="J113" s="98">
        <f>SUM(J104:J111)</f>
        <v>0</v>
      </c>
    </row>
    <row r="115" spans="1:10" ht="23.25" x14ac:dyDescent="0.35">
      <c r="A115" s="219" t="s">
        <v>35</v>
      </c>
      <c r="B115" s="219"/>
      <c r="C115" s="219"/>
      <c r="D115" s="219"/>
      <c r="E115" s="219"/>
      <c r="F115" s="219"/>
      <c r="G115" s="219"/>
      <c r="H115" s="219"/>
      <c r="I115" s="219"/>
      <c r="J115" s="219"/>
    </row>
    <row r="116" spans="1:10" x14ac:dyDescent="0.25">
      <c r="A116" s="99"/>
      <c r="B116" s="99"/>
      <c r="C116" s="99"/>
      <c r="D116" s="208" t="s">
        <v>10</v>
      </c>
      <c r="E116" s="208"/>
      <c r="F116" s="208"/>
      <c r="G116" s="208"/>
      <c r="H116" s="99"/>
      <c r="I116" s="99" t="s">
        <v>11</v>
      </c>
      <c r="J116" s="99" t="s">
        <v>12</v>
      </c>
    </row>
    <row r="117" spans="1:10" x14ac:dyDescent="0.25">
      <c r="A117" s="100"/>
      <c r="B117" s="100"/>
      <c r="C117" s="100"/>
      <c r="D117" s="101" t="str">
        <f>CONCATENATE(TEXT(Lookups!E7,"yyyy-mm-dd")," to ",TEXT(Lookups!F7,"yyyy-mm-dd"))</f>
        <v xml:space="preserve">  to  </v>
      </c>
      <c r="E117" s="118" t="s">
        <v>13</v>
      </c>
      <c r="F117" s="101" t="str">
        <f>CONCATENATE(TEXT(Lookups!G7,"yyyy-mm-dd"), " to ",TEXT(Lookups!H7,"yyyy-mm-dd"))</f>
        <v xml:space="preserve">  to  </v>
      </c>
      <c r="G117" s="118" t="s">
        <v>13</v>
      </c>
      <c r="H117" s="102" t="s">
        <v>14</v>
      </c>
      <c r="I117" s="100"/>
      <c r="J117" s="103"/>
    </row>
    <row r="118" spans="1:10" x14ac:dyDescent="0.25">
      <c r="A118" s="104" t="s">
        <v>15</v>
      </c>
      <c r="B118" s="105" t="s">
        <v>16</v>
      </c>
      <c r="C118" s="104"/>
      <c r="D118" s="106"/>
      <c r="E118" s="119"/>
      <c r="F118" s="104"/>
      <c r="G118" s="108"/>
      <c r="H118" s="107"/>
      <c r="I118" s="104"/>
      <c r="J118" s="107"/>
    </row>
    <row r="119" spans="1:10" x14ac:dyDescent="0.25">
      <c r="A119" s="108" t="s">
        <v>17</v>
      </c>
      <c r="B119" s="104"/>
      <c r="C119" s="109"/>
      <c r="D119" s="110"/>
      <c r="E119" s="149"/>
      <c r="F119" s="110"/>
      <c r="G119" s="150"/>
      <c r="H119" s="111">
        <f>F119+D119</f>
        <v>0</v>
      </c>
      <c r="I119" s="110"/>
      <c r="J119" s="111"/>
    </row>
    <row r="120" spans="1:10" x14ac:dyDescent="0.25">
      <c r="A120" s="108" t="s">
        <v>18</v>
      </c>
      <c r="B120" s="104"/>
      <c r="C120" s="109"/>
      <c r="D120" s="110"/>
      <c r="E120" s="149"/>
      <c r="F120" s="110"/>
      <c r="G120" s="150"/>
      <c r="H120" s="111">
        <f t="shared" ref="H120:H123" si="14">F120+D120</f>
        <v>0</v>
      </c>
      <c r="I120" s="110"/>
      <c r="J120" s="111"/>
    </row>
    <row r="121" spans="1:10" x14ac:dyDescent="0.25">
      <c r="A121" s="108" t="s">
        <v>19</v>
      </c>
      <c r="B121" s="104"/>
      <c r="C121" s="109"/>
      <c r="D121" s="110"/>
      <c r="E121" s="149"/>
      <c r="F121" s="110"/>
      <c r="G121" s="150"/>
      <c r="H121" s="111">
        <f t="shared" si="14"/>
        <v>0</v>
      </c>
      <c r="I121" s="110"/>
      <c r="J121" s="111"/>
    </row>
    <row r="122" spans="1:10" x14ac:dyDescent="0.25">
      <c r="A122" s="108" t="s">
        <v>20</v>
      </c>
      <c r="B122" s="104"/>
      <c r="C122" s="109"/>
      <c r="D122" s="110"/>
      <c r="E122" s="149"/>
      <c r="F122" s="110"/>
      <c r="G122" s="150"/>
      <c r="H122" s="111">
        <f t="shared" si="14"/>
        <v>0</v>
      </c>
      <c r="I122" s="110"/>
      <c r="J122" s="111"/>
    </row>
    <row r="123" spans="1:10" x14ac:dyDescent="0.25">
      <c r="A123" s="108" t="s">
        <v>21</v>
      </c>
      <c r="B123" s="104"/>
      <c r="C123" s="109"/>
      <c r="D123" s="112"/>
      <c r="E123" s="149"/>
      <c r="F123" s="110"/>
      <c r="G123" s="150"/>
      <c r="H123" s="111">
        <f t="shared" si="14"/>
        <v>0</v>
      </c>
      <c r="I123" s="110"/>
      <c r="J123" s="111"/>
    </row>
    <row r="124" spans="1:10" x14ac:dyDescent="0.25">
      <c r="A124" s="104" t="s">
        <v>22</v>
      </c>
      <c r="B124" s="104"/>
      <c r="C124" s="104"/>
      <c r="D124" s="110">
        <f>SUM(D119:D123)</f>
        <v>0</v>
      </c>
      <c r="E124" s="110"/>
      <c r="F124" s="110">
        <f>SUM(F119:F123)</f>
        <v>0</v>
      </c>
      <c r="G124" s="110"/>
      <c r="H124" s="111">
        <f>SUM(H119:H123)</f>
        <v>0</v>
      </c>
      <c r="I124" s="110"/>
      <c r="J124" s="111">
        <f>H124-I124</f>
        <v>0</v>
      </c>
    </row>
    <row r="125" spans="1:10" x14ac:dyDescent="0.25">
      <c r="A125" s="104" t="s">
        <v>23</v>
      </c>
      <c r="B125" s="104"/>
      <c r="C125" s="104"/>
      <c r="D125" s="110">
        <f>(D119*E119)+(D120*E120)+(D121*E121)+(D122*E122)+(D123*E123)</f>
        <v>0</v>
      </c>
      <c r="E125" s="110"/>
      <c r="F125" s="110">
        <f>(F119*G119)+(F120*G120)+(F121*G121)+(F122*G122)+(F123*G123)</f>
        <v>0</v>
      </c>
      <c r="G125" s="110"/>
      <c r="H125" s="111">
        <f t="shared" ref="H125:H130" si="15">F125+D125</f>
        <v>0</v>
      </c>
      <c r="I125" s="110"/>
      <c r="J125" s="111">
        <f t="shared" ref="J125:J131" si="16">H125-I125</f>
        <v>0</v>
      </c>
    </row>
    <row r="126" spans="1:10" x14ac:dyDescent="0.25">
      <c r="A126" s="104" t="s">
        <v>24</v>
      </c>
      <c r="B126" s="104"/>
      <c r="C126" s="104"/>
      <c r="D126" s="110"/>
      <c r="E126" s="110"/>
      <c r="F126" s="110"/>
      <c r="G126" s="110"/>
      <c r="H126" s="111">
        <f t="shared" si="15"/>
        <v>0</v>
      </c>
      <c r="I126" s="110"/>
      <c r="J126" s="111">
        <f t="shared" si="16"/>
        <v>0</v>
      </c>
    </row>
    <row r="127" spans="1:10" x14ac:dyDescent="0.25">
      <c r="A127" s="104" t="s">
        <v>25</v>
      </c>
      <c r="B127" s="104"/>
      <c r="C127" s="104"/>
      <c r="D127" s="110"/>
      <c r="E127" s="110"/>
      <c r="F127" s="110"/>
      <c r="G127" s="110"/>
      <c r="H127" s="111">
        <f t="shared" si="15"/>
        <v>0</v>
      </c>
      <c r="I127" s="110"/>
      <c r="J127" s="111">
        <f t="shared" si="16"/>
        <v>0</v>
      </c>
    </row>
    <row r="128" spans="1:10" x14ac:dyDescent="0.25">
      <c r="A128" s="104" t="s">
        <v>26</v>
      </c>
      <c r="B128" s="104"/>
      <c r="C128" s="104"/>
      <c r="D128" s="110"/>
      <c r="E128" s="110"/>
      <c r="F128" s="110"/>
      <c r="G128" s="110"/>
      <c r="H128" s="111">
        <f t="shared" si="15"/>
        <v>0</v>
      </c>
      <c r="I128" s="110"/>
      <c r="J128" s="111">
        <f t="shared" si="16"/>
        <v>0</v>
      </c>
    </row>
    <row r="129" spans="1:10" x14ac:dyDescent="0.25">
      <c r="A129" s="104" t="s">
        <v>27</v>
      </c>
      <c r="B129" s="104"/>
      <c r="C129" s="104"/>
      <c r="D129" s="110"/>
      <c r="E129" s="110"/>
      <c r="F129" s="110"/>
      <c r="G129" s="110"/>
      <c r="H129" s="111">
        <f t="shared" si="15"/>
        <v>0</v>
      </c>
      <c r="I129" s="110"/>
      <c r="J129" s="111">
        <f t="shared" si="16"/>
        <v>0</v>
      </c>
    </row>
    <row r="130" spans="1:10" x14ac:dyDescent="0.25">
      <c r="A130" s="104" t="s">
        <v>28</v>
      </c>
      <c r="B130" s="104"/>
      <c r="C130" s="104"/>
      <c r="D130" s="110"/>
      <c r="E130" s="110"/>
      <c r="F130" s="110"/>
      <c r="G130" s="110"/>
      <c r="H130" s="111">
        <f t="shared" si="15"/>
        <v>0</v>
      </c>
      <c r="I130" s="110"/>
      <c r="J130" s="111">
        <f t="shared" si="16"/>
        <v>0</v>
      </c>
    </row>
    <row r="131" spans="1:10" ht="17.25" x14ac:dyDescent="0.4">
      <c r="A131" s="104" t="s">
        <v>29</v>
      </c>
      <c r="B131" s="104"/>
      <c r="C131" s="104"/>
      <c r="D131" s="113">
        <f>$B$7*(SUM(D128:D129)+SUM(D124:D126))</f>
        <v>0</v>
      </c>
      <c r="E131" s="110"/>
      <c r="F131" s="113">
        <f>$B$7*(SUM(F128:F129)+SUM(F124:F126))</f>
        <v>0</v>
      </c>
      <c r="G131" s="110"/>
      <c r="H131" s="114">
        <f>$B$7*(SUM(H128:H129)+SUM(H124:H126))</f>
        <v>0</v>
      </c>
      <c r="I131" s="113"/>
      <c r="J131" s="115">
        <f t="shared" si="16"/>
        <v>0</v>
      </c>
    </row>
    <row r="132" spans="1:10" x14ac:dyDescent="0.25">
      <c r="A132" s="104"/>
      <c r="B132" s="104"/>
      <c r="C132" s="104"/>
      <c r="D132" s="110"/>
      <c r="E132" s="110"/>
      <c r="F132" s="110"/>
      <c r="G132" s="110"/>
      <c r="H132" s="111"/>
      <c r="I132" s="110"/>
      <c r="J132" s="111"/>
    </row>
    <row r="133" spans="1:10" x14ac:dyDescent="0.25">
      <c r="A133" s="99" t="s">
        <v>30</v>
      </c>
      <c r="B133" s="99"/>
      <c r="C133" s="99"/>
      <c r="D133" s="116">
        <f>SUM(D124:D131)</f>
        <v>0</v>
      </c>
      <c r="E133" s="116"/>
      <c r="F133" s="116">
        <f>SUM(F124:F131)</f>
        <v>0</v>
      </c>
      <c r="G133" s="116"/>
      <c r="H133" s="117">
        <f>SUM(H124:H131)</f>
        <v>0</v>
      </c>
      <c r="I133" s="116">
        <f>SUM(I124:I131)</f>
        <v>0</v>
      </c>
      <c r="J133" s="117">
        <f>SUM(J124:J131)</f>
        <v>0</v>
      </c>
    </row>
  </sheetData>
  <mergeCells count="12">
    <mergeCell ref="D116:G116"/>
    <mergeCell ref="A15:J15"/>
    <mergeCell ref="D16:G16"/>
    <mergeCell ref="A35:J35"/>
    <mergeCell ref="D36:G36"/>
    <mergeCell ref="A55:J55"/>
    <mergeCell ref="D56:G56"/>
    <mergeCell ref="A75:J75"/>
    <mergeCell ref="D76:G76"/>
    <mergeCell ref="A95:J95"/>
    <mergeCell ref="D96:G96"/>
    <mergeCell ref="A115:J115"/>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DA965343-26BF-4662-B643-18048AE7531F}">
          <x14:formula1>
            <xm:f>Lookups!$A$2:$A$7</xm:f>
          </x14:formula1>
          <xm:sqref>B19:B23 B39:B43 B59:B63 B79:B83 B99:B103 B119:B123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3C405-4D8C-43E0-9719-15FE4D957A4D}">
  <dimension ref="A1:R33"/>
  <sheetViews>
    <sheetView topLeftCell="A5" workbookViewId="0">
      <selection activeCell="H34" sqref="H34"/>
    </sheetView>
  </sheetViews>
  <sheetFormatPr defaultRowHeight="15" x14ac:dyDescent="0.25"/>
  <cols>
    <col min="1" max="1" width="36.7109375" customWidth="1"/>
    <col min="2" max="2" width="11.5703125" bestFit="1" customWidth="1"/>
    <col min="3" max="3" width="12.140625" bestFit="1" customWidth="1"/>
    <col min="4" max="7" width="11.5703125" bestFit="1" customWidth="1"/>
    <col min="8" max="8" width="13.140625" customWidth="1"/>
    <col min="9" max="11" width="11.5703125" bestFit="1" customWidth="1"/>
    <col min="12" max="12" width="12.7109375" customWidth="1"/>
    <col min="13" max="13" width="10.7109375" bestFit="1" customWidth="1"/>
    <col min="14" max="15" width="11.5703125" bestFit="1" customWidth="1"/>
    <col min="16" max="16" width="10.7109375" bestFit="1" customWidth="1"/>
    <col min="17" max="17" width="10.5703125" bestFit="1" customWidth="1"/>
    <col min="18" max="18" width="11.5703125" bestFit="1" customWidth="1"/>
  </cols>
  <sheetData>
    <row r="1" spans="1:18" ht="21" x14ac:dyDescent="0.35">
      <c r="A1" s="151" t="s">
        <v>108</v>
      </c>
    </row>
    <row r="3" spans="1:18" x14ac:dyDescent="0.25">
      <c r="A3" s="152"/>
      <c r="B3" s="228" t="s">
        <v>9</v>
      </c>
      <c r="C3" s="229"/>
      <c r="D3" s="229"/>
      <c r="E3" s="230" t="s">
        <v>31</v>
      </c>
      <c r="F3" s="231"/>
      <c r="G3" s="231"/>
      <c r="H3" s="228" t="s">
        <v>32</v>
      </c>
      <c r="I3" s="229"/>
      <c r="J3" s="229"/>
      <c r="K3" s="230" t="s">
        <v>33</v>
      </c>
      <c r="L3" s="231"/>
      <c r="M3" s="231"/>
      <c r="N3" s="228" t="s">
        <v>34</v>
      </c>
      <c r="O3" s="229"/>
      <c r="P3" s="229"/>
      <c r="Q3" s="152"/>
      <c r="R3" s="153"/>
    </row>
    <row r="4" spans="1:18" ht="30" x14ac:dyDescent="0.25">
      <c r="A4" s="154" t="s">
        <v>109</v>
      </c>
      <c r="B4" s="170" t="s">
        <v>110</v>
      </c>
      <c r="C4" s="155" t="s">
        <v>111</v>
      </c>
      <c r="D4" s="155" t="s">
        <v>112</v>
      </c>
      <c r="E4" s="173" t="s">
        <v>110</v>
      </c>
      <c r="F4" s="156" t="s">
        <v>111</v>
      </c>
      <c r="G4" s="156" t="s">
        <v>112</v>
      </c>
      <c r="H4" s="170" t="s">
        <v>110</v>
      </c>
      <c r="I4" s="155" t="s">
        <v>111</v>
      </c>
      <c r="J4" s="155" t="s">
        <v>112</v>
      </c>
      <c r="K4" s="173" t="s">
        <v>110</v>
      </c>
      <c r="L4" s="156" t="s">
        <v>111</v>
      </c>
      <c r="M4" s="156" t="s">
        <v>112</v>
      </c>
      <c r="N4" s="170" t="s">
        <v>110</v>
      </c>
      <c r="O4" s="155" t="s">
        <v>111</v>
      </c>
      <c r="P4" s="155" t="s">
        <v>112</v>
      </c>
      <c r="Q4" s="173" t="s">
        <v>113</v>
      </c>
      <c r="R4" s="157" t="s">
        <v>114</v>
      </c>
    </row>
    <row r="5" spans="1:18" x14ac:dyDescent="0.25">
      <c r="A5" s="176" t="s">
        <v>115</v>
      </c>
      <c r="B5" s="177"/>
      <c r="C5" s="178"/>
      <c r="D5" s="179"/>
      <c r="E5" s="180"/>
      <c r="F5" s="181"/>
      <c r="G5" s="182"/>
      <c r="H5" s="177"/>
      <c r="I5" s="178"/>
      <c r="J5" s="179"/>
      <c r="K5" s="180"/>
      <c r="L5" s="181"/>
      <c r="M5" s="182"/>
      <c r="N5" s="177"/>
      <c r="O5" s="178"/>
      <c r="P5" s="179"/>
      <c r="Q5" s="180">
        <f>SUM(N5,K5,H5,E5,B5)</f>
        <v>0</v>
      </c>
      <c r="R5" s="183">
        <f>SUM(O5,L5,I5,F5,C5)</f>
        <v>0</v>
      </c>
    </row>
    <row r="6" spans="1:18" x14ac:dyDescent="0.25">
      <c r="A6" s="158" t="s">
        <v>116</v>
      </c>
      <c r="B6" s="171"/>
      <c r="C6" s="159"/>
      <c r="D6" s="160"/>
      <c r="E6" s="174"/>
      <c r="F6" s="161"/>
      <c r="G6" s="162"/>
      <c r="H6" s="171"/>
      <c r="I6" s="159"/>
      <c r="J6" s="160"/>
      <c r="K6" s="174"/>
      <c r="L6" s="161"/>
      <c r="M6" s="162"/>
      <c r="N6" s="171"/>
      <c r="O6" s="159"/>
      <c r="P6" s="160"/>
      <c r="Q6" s="174">
        <f t="shared" ref="Q6:Q10" si="0">SUM(N6,K6,H6,E6,B6)</f>
        <v>0</v>
      </c>
      <c r="R6" s="163">
        <f t="shared" ref="R6:R10" si="1">SUM(O6,L6,I6,F6,C6)</f>
        <v>0</v>
      </c>
    </row>
    <row r="7" spans="1:18" x14ac:dyDescent="0.25">
      <c r="A7" s="158" t="s">
        <v>117</v>
      </c>
      <c r="B7" s="171"/>
      <c r="C7" s="159"/>
      <c r="D7" s="160"/>
      <c r="E7" s="174"/>
      <c r="F7" s="161"/>
      <c r="G7" s="162"/>
      <c r="H7" s="171"/>
      <c r="I7" s="159"/>
      <c r="J7" s="160"/>
      <c r="K7" s="174"/>
      <c r="L7" s="161"/>
      <c r="M7" s="162"/>
      <c r="N7" s="171"/>
      <c r="O7" s="159"/>
      <c r="P7" s="160"/>
      <c r="Q7" s="174">
        <f t="shared" si="0"/>
        <v>0</v>
      </c>
      <c r="R7" s="163">
        <f t="shared" si="1"/>
        <v>0</v>
      </c>
    </row>
    <row r="8" spans="1:18" x14ac:dyDescent="0.25">
      <c r="A8" s="158" t="s">
        <v>118</v>
      </c>
      <c r="B8" s="171"/>
      <c r="C8" s="159"/>
      <c r="D8" s="160"/>
      <c r="E8" s="174"/>
      <c r="F8" s="161"/>
      <c r="G8" s="162"/>
      <c r="H8" s="171"/>
      <c r="I8" s="159"/>
      <c r="J8" s="160"/>
      <c r="K8" s="174"/>
      <c r="L8" s="161"/>
      <c r="M8" s="162"/>
      <c r="N8" s="171"/>
      <c r="O8" s="159"/>
      <c r="P8" s="160"/>
      <c r="Q8" s="174">
        <f t="shared" si="0"/>
        <v>0</v>
      </c>
      <c r="R8" s="163">
        <f t="shared" si="1"/>
        <v>0</v>
      </c>
    </row>
    <row r="9" spans="1:18" x14ac:dyDescent="0.25">
      <c r="A9" s="158" t="s">
        <v>119</v>
      </c>
      <c r="B9" s="171"/>
      <c r="C9" s="159"/>
      <c r="D9" s="160"/>
      <c r="E9" s="174"/>
      <c r="F9" s="161"/>
      <c r="G9" s="162"/>
      <c r="H9" s="171"/>
      <c r="I9" s="159"/>
      <c r="J9" s="160"/>
      <c r="K9" s="174"/>
      <c r="L9" s="161"/>
      <c r="M9" s="162"/>
      <c r="N9" s="171"/>
      <c r="O9" s="159"/>
      <c r="P9" s="160"/>
      <c r="Q9" s="174">
        <f t="shared" si="0"/>
        <v>0</v>
      </c>
      <c r="R9" s="163">
        <f t="shared" si="1"/>
        <v>0</v>
      </c>
    </row>
    <row r="10" spans="1:18" x14ac:dyDescent="0.25">
      <c r="A10" s="158" t="s">
        <v>120</v>
      </c>
      <c r="B10" s="171"/>
      <c r="C10" s="159"/>
      <c r="D10" s="160"/>
      <c r="E10" s="174"/>
      <c r="F10" s="161"/>
      <c r="G10" s="162"/>
      <c r="H10" s="171"/>
      <c r="I10" s="159"/>
      <c r="J10" s="160"/>
      <c r="K10" s="174"/>
      <c r="L10" s="161"/>
      <c r="M10" s="162"/>
      <c r="N10" s="171"/>
      <c r="O10" s="159"/>
      <c r="P10" s="160"/>
      <c r="Q10" s="174">
        <f t="shared" si="0"/>
        <v>0</v>
      </c>
      <c r="R10" s="163">
        <f t="shared" si="1"/>
        <v>0</v>
      </c>
    </row>
    <row r="11" spans="1:18" x14ac:dyDescent="0.25">
      <c r="A11" s="164" t="s">
        <v>14</v>
      </c>
      <c r="B11" s="172">
        <f>SUM(B5:B10)</f>
        <v>0</v>
      </c>
      <c r="C11" s="165">
        <f>SUM(C5:C10)</f>
        <v>0</v>
      </c>
      <c r="D11" s="166"/>
      <c r="E11" s="175">
        <f>SUM(E5:E10)</f>
        <v>0</v>
      </c>
      <c r="F11" s="167">
        <f>SUM(F5:F10)</f>
        <v>0</v>
      </c>
      <c r="G11" s="168"/>
      <c r="H11" s="172">
        <f>SUM(H5:H10)</f>
        <v>0</v>
      </c>
      <c r="I11" s="165">
        <f>SUM(I5:I10)</f>
        <v>0</v>
      </c>
      <c r="J11" s="166"/>
      <c r="K11" s="175">
        <f>SUM(K5:K10)</f>
        <v>0</v>
      </c>
      <c r="L11" s="167">
        <f>SUM(L5:L10)</f>
        <v>0</v>
      </c>
      <c r="M11" s="168"/>
      <c r="N11" s="172">
        <f>SUM(N5:N10)</f>
        <v>0</v>
      </c>
      <c r="O11" s="165">
        <f>SUM(O5:O10)</f>
        <v>0</v>
      </c>
      <c r="P11" s="166"/>
      <c r="Q11" s="175">
        <f>SUM(Q5:Q10)</f>
        <v>0</v>
      </c>
      <c r="R11" s="169">
        <f>SUM(R5:R10)</f>
        <v>0</v>
      </c>
    </row>
    <row r="14" spans="1:18" ht="21" x14ac:dyDescent="0.35">
      <c r="A14" s="151" t="s">
        <v>121</v>
      </c>
    </row>
    <row r="16" spans="1:18" x14ac:dyDescent="0.25">
      <c r="A16" s="152"/>
      <c r="B16" s="232" t="s">
        <v>125</v>
      </c>
      <c r="C16" s="233"/>
      <c r="D16" s="233"/>
      <c r="E16" s="230" t="s">
        <v>126</v>
      </c>
      <c r="F16" s="231"/>
      <c r="G16" s="231"/>
      <c r="H16" s="232" t="s">
        <v>127</v>
      </c>
      <c r="I16" s="233"/>
      <c r="J16" s="233"/>
      <c r="K16" s="199"/>
      <c r="L16" s="8"/>
    </row>
    <row r="17" spans="1:12" ht="30" x14ac:dyDescent="0.25">
      <c r="A17" s="154" t="s">
        <v>122</v>
      </c>
      <c r="B17" s="192" t="s">
        <v>128</v>
      </c>
      <c r="C17" s="185" t="s">
        <v>123</v>
      </c>
      <c r="D17" s="185" t="s">
        <v>124</v>
      </c>
      <c r="E17" s="173" t="s">
        <v>128</v>
      </c>
      <c r="F17" s="156" t="s">
        <v>123</v>
      </c>
      <c r="G17" s="156" t="s">
        <v>124</v>
      </c>
      <c r="H17" s="192" t="s">
        <v>128</v>
      </c>
      <c r="I17" s="185" t="s">
        <v>123</v>
      </c>
      <c r="J17" s="185" t="s">
        <v>124</v>
      </c>
      <c r="K17" s="200" t="s">
        <v>14</v>
      </c>
      <c r="L17" s="235" t="s">
        <v>151</v>
      </c>
    </row>
    <row r="18" spans="1:12" x14ac:dyDescent="0.25">
      <c r="A18" s="176" t="s">
        <v>147</v>
      </c>
      <c r="B18" s="193"/>
      <c r="C18" s="190"/>
      <c r="D18" s="191"/>
      <c r="E18" s="196"/>
      <c r="F18" s="182"/>
      <c r="G18" s="181"/>
      <c r="H18" s="193"/>
      <c r="I18" s="190"/>
      <c r="J18" s="191"/>
      <c r="K18" s="201">
        <f>SUM(J18,G18,D18)</f>
        <v>0</v>
      </c>
      <c r="L18" s="236"/>
    </row>
    <row r="19" spans="1:12" x14ac:dyDescent="0.25">
      <c r="A19" s="158" t="s">
        <v>148</v>
      </c>
      <c r="B19" s="194"/>
      <c r="C19" s="186"/>
      <c r="D19" s="187"/>
      <c r="E19" s="197"/>
      <c r="F19" s="162"/>
      <c r="G19" s="161"/>
      <c r="H19" s="194"/>
      <c r="I19" s="186"/>
      <c r="J19" s="187"/>
      <c r="K19" s="202">
        <f t="shared" ref="K19:K22" si="2">SUM(J19,G19,D19)</f>
        <v>0</v>
      </c>
      <c r="L19" s="16"/>
    </row>
    <row r="20" spans="1:12" x14ac:dyDescent="0.25">
      <c r="A20" s="158" t="s">
        <v>149</v>
      </c>
      <c r="B20" s="194"/>
      <c r="C20" s="186"/>
      <c r="D20" s="187"/>
      <c r="E20" s="197"/>
      <c r="F20" s="162"/>
      <c r="G20" s="161"/>
      <c r="H20" s="194"/>
      <c r="I20" s="186"/>
      <c r="J20" s="187"/>
      <c r="K20" s="202">
        <f t="shared" si="2"/>
        <v>0</v>
      </c>
      <c r="L20" s="16"/>
    </row>
    <row r="21" spans="1:12" x14ac:dyDescent="0.25">
      <c r="A21" s="154" t="s">
        <v>89</v>
      </c>
      <c r="B21" s="194"/>
      <c r="C21" s="186"/>
      <c r="D21" s="187"/>
      <c r="E21" s="197"/>
      <c r="F21" s="162"/>
      <c r="G21" s="161"/>
      <c r="H21" s="194"/>
      <c r="I21" s="186"/>
      <c r="J21" s="187"/>
      <c r="K21" s="202">
        <f t="shared" si="2"/>
        <v>0</v>
      </c>
      <c r="L21" s="16"/>
    </row>
    <row r="22" spans="1:12" x14ac:dyDescent="0.25">
      <c r="A22" s="154"/>
      <c r="B22" s="194"/>
      <c r="C22" s="186"/>
      <c r="D22" s="187"/>
      <c r="E22" s="197"/>
      <c r="F22" s="162"/>
      <c r="G22" s="161"/>
      <c r="H22" s="194"/>
      <c r="I22" s="186"/>
      <c r="J22" s="187"/>
      <c r="K22" s="202">
        <f t="shared" si="2"/>
        <v>0</v>
      </c>
      <c r="L22" s="16"/>
    </row>
    <row r="23" spans="1:12" x14ac:dyDescent="0.25">
      <c r="A23" s="164" t="s">
        <v>14</v>
      </c>
      <c r="B23" s="195"/>
      <c r="C23" s="188"/>
      <c r="D23" s="189">
        <f>SUM(D18:D22)</f>
        <v>0</v>
      </c>
      <c r="E23" s="198"/>
      <c r="F23" s="184"/>
      <c r="G23" s="167">
        <f>SUM(G18:G22)</f>
        <v>0</v>
      </c>
      <c r="H23" s="195"/>
      <c r="I23" s="188"/>
      <c r="J23" s="189">
        <f>SUM(J18:J22)</f>
        <v>0</v>
      </c>
      <c r="K23" s="203">
        <f>SUM(K18:K22)</f>
        <v>0</v>
      </c>
      <c r="L23" s="20">
        <f>SUM(L18:L22)</f>
        <v>0</v>
      </c>
    </row>
    <row r="26" spans="1:12" ht="21" x14ac:dyDescent="0.35">
      <c r="A26" s="151" t="s">
        <v>129</v>
      </c>
    </row>
    <row r="28" spans="1:12" ht="45" x14ac:dyDescent="0.25">
      <c r="A28" s="152" t="s">
        <v>132</v>
      </c>
      <c r="B28" s="204" t="s">
        <v>112</v>
      </c>
      <c r="C28" s="204" t="s">
        <v>131</v>
      </c>
      <c r="D28" s="226" t="s">
        <v>130</v>
      </c>
      <c r="E28" s="226"/>
      <c r="F28" s="226"/>
      <c r="G28" s="227"/>
      <c r="H28" s="237" t="s">
        <v>150</v>
      </c>
    </row>
    <row r="29" spans="1:12" x14ac:dyDescent="0.25">
      <c r="A29" s="238" t="s">
        <v>152</v>
      </c>
      <c r="B29" s="182"/>
      <c r="C29" s="181"/>
      <c r="D29" s="220"/>
      <c r="E29" s="220"/>
      <c r="F29" s="220"/>
      <c r="G29" s="221"/>
      <c r="H29" s="8"/>
    </row>
    <row r="30" spans="1:12" x14ac:dyDescent="0.25">
      <c r="A30" s="239" t="s">
        <v>153</v>
      </c>
      <c r="B30" s="162"/>
      <c r="C30" s="161"/>
      <c r="D30" s="222"/>
      <c r="E30" s="222"/>
      <c r="F30" s="222"/>
      <c r="G30" s="223"/>
      <c r="H30" s="12"/>
    </row>
    <row r="31" spans="1:12" x14ac:dyDescent="0.25">
      <c r="A31" s="239" t="s">
        <v>154</v>
      </c>
      <c r="B31" s="162"/>
      <c r="C31" s="161"/>
      <c r="D31" s="222"/>
      <c r="E31" s="222"/>
      <c r="F31" s="222"/>
      <c r="G31" s="223"/>
      <c r="H31" s="12"/>
    </row>
    <row r="32" spans="1:12" x14ac:dyDescent="0.25">
      <c r="A32" s="154"/>
      <c r="B32" s="162"/>
      <c r="C32" s="161"/>
      <c r="D32" s="224"/>
      <c r="E32" s="224"/>
      <c r="F32" s="224"/>
      <c r="G32" s="225"/>
      <c r="H32" s="12"/>
    </row>
    <row r="33" spans="1:8" x14ac:dyDescent="0.25">
      <c r="A33" s="164" t="s">
        <v>14</v>
      </c>
      <c r="B33" s="168"/>
      <c r="C33" s="167">
        <f>SUM(C29:C32)</f>
        <v>0</v>
      </c>
      <c r="D33" s="205"/>
      <c r="E33" s="205"/>
      <c r="F33" s="205"/>
      <c r="G33" s="206"/>
      <c r="H33" s="20">
        <f>SUM(H29:H32)</f>
        <v>0</v>
      </c>
    </row>
  </sheetData>
  <mergeCells count="13">
    <mergeCell ref="B16:D16"/>
    <mergeCell ref="E16:G16"/>
    <mergeCell ref="H16:J16"/>
    <mergeCell ref="B3:D3"/>
    <mergeCell ref="E3:G3"/>
    <mergeCell ref="H3:J3"/>
    <mergeCell ref="K3:M3"/>
    <mergeCell ref="N3:P3"/>
    <mergeCell ref="D29:G29"/>
    <mergeCell ref="D30:G30"/>
    <mergeCell ref="D31:G31"/>
    <mergeCell ref="D32:G32"/>
    <mergeCell ref="D28:G2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4A9A4-5F8F-457E-A22C-95811EFFE206}">
  <dimension ref="B1:C18"/>
  <sheetViews>
    <sheetView showGridLines="0" workbookViewId="0">
      <selection activeCell="C5" sqref="C5"/>
    </sheetView>
  </sheetViews>
  <sheetFormatPr defaultRowHeight="15" x14ac:dyDescent="0.25"/>
  <cols>
    <col min="1" max="1" width="2.7109375" customWidth="1"/>
    <col min="2" max="2" width="32.5703125" customWidth="1"/>
    <col min="3" max="3" width="20.5703125" customWidth="1"/>
  </cols>
  <sheetData>
    <row r="1" spans="2:3" x14ac:dyDescent="0.25">
      <c r="B1" t="s">
        <v>36</v>
      </c>
      <c r="C1" s="134"/>
    </row>
    <row r="2" spans="2:3" x14ac:dyDescent="0.25">
      <c r="B2" t="s">
        <v>37</v>
      </c>
      <c r="C2" t="s">
        <v>38</v>
      </c>
    </row>
    <row r="4" spans="2:3" x14ac:dyDescent="0.25">
      <c r="B4" t="s">
        <v>39</v>
      </c>
      <c r="C4" s="133"/>
    </row>
    <row r="5" spans="2:3" ht="17.25" x14ac:dyDescent="0.4">
      <c r="B5" t="s">
        <v>40</v>
      </c>
      <c r="C5" s="135"/>
    </row>
    <row r="6" spans="2:3" x14ac:dyDescent="0.25">
      <c r="B6" s="139" t="s">
        <v>41</v>
      </c>
      <c r="C6" s="140">
        <f>SUM(C4:C5)</f>
        <v>0</v>
      </c>
    </row>
    <row r="7" spans="2:3" x14ac:dyDescent="0.25">
      <c r="C7" s="133"/>
    </row>
    <row r="8" spans="2:3" x14ac:dyDescent="0.25">
      <c r="B8" t="s">
        <v>42</v>
      </c>
      <c r="C8" s="133">
        <f>'Cost Share Template'!B10</f>
        <v>0</v>
      </c>
    </row>
    <row r="9" spans="2:3" x14ac:dyDescent="0.25">
      <c r="B9" t="s">
        <v>43</v>
      </c>
      <c r="C9" s="207">
        <f>'Cash-In Kind-Sub Contributions'!K23</f>
        <v>0</v>
      </c>
    </row>
    <row r="10" spans="2:3" ht="17.25" x14ac:dyDescent="0.4">
      <c r="B10" t="s">
        <v>135</v>
      </c>
      <c r="C10" s="135">
        <f>'Cash-In Kind-Sub Contributions'!C33</f>
        <v>0</v>
      </c>
    </row>
    <row r="11" spans="2:3" x14ac:dyDescent="0.25">
      <c r="B11" s="139" t="s">
        <v>44</v>
      </c>
      <c r="C11" s="140">
        <f>SUM(C8:C10)</f>
        <v>0</v>
      </c>
    </row>
    <row r="12" spans="2:3" x14ac:dyDescent="0.25">
      <c r="C12" s="133"/>
    </row>
    <row r="13" spans="2:3" x14ac:dyDescent="0.25">
      <c r="B13" s="136" t="s">
        <v>45</v>
      </c>
      <c r="C13" s="137">
        <f>C11+C6</f>
        <v>0</v>
      </c>
    </row>
    <row r="14" spans="2:3" x14ac:dyDescent="0.25">
      <c r="C14" s="133"/>
    </row>
    <row r="15" spans="2:3" x14ac:dyDescent="0.25">
      <c r="B15" t="s">
        <v>46</v>
      </c>
      <c r="C15" s="134">
        <f>IFERROR(C11/C6,0)</f>
        <v>0</v>
      </c>
    </row>
    <row r="16" spans="2:3" x14ac:dyDescent="0.25">
      <c r="B16" t="s">
        <v>47</v>
      </c>
      <c r="C16" s="134">
        <f>IFERROR(C11/C13,0)</f>
        <v>0</v>
      </c>
    </row>
    <row r="17" spans="2:3" x14ac:dyDescent="0.25">
      <c r="C17" s="133"/>
    </row>
    <row r="18" spans="2:3" s="131" customFormat="1" x14ac:dyDescent="0.25">
      <c r="B18" s="131" t="s">
        <v>48</v>
      </c>
      <c r="C18" s="138">
        <f>IF(C2="Ratio to All Spending",((C1*C6)/(1-C1))-C11,IF(C2="Ratio to Funding",(C6*C1)-C11,'Cost Share Template'!B13))</f>
        <v>0</v>
      </c>
    </row>
  </sheetData>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A8A92CB6-7232-40F2-8445-D48A8294F780}">
          <x14:formula1>
            <xm:f>Lookups!$K$2:$K$4</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DD3B-7C0E-46B1-B96C-F24E1E1AC791}">
  <dimension ref="A1:K80"/>
  <sheetViews>
    <sheetView showGridLines="0" topLeftCell="A25" workbookViewId="0">
      <selection activeCell="G57" sqref="G57"/>
    </sheetView>
  </sheetViews>
  <sheetFormatPr defaultRowHeight="15" x14ac:dyDescent="0.25"/>
  <cols>
    <col min="1" max="1" width="3.28515625" customWidth="1"/>
  </cols>
  <sheetData>
    <row r="1" spans="1:11" ht="23.25" x14ac:dyDescent="0.35">
      <c r="A1" s="234" t="s">
        <v>49</v>
      </c>
      <c r="B1" s="234"/>
      <c r="C1" s="234"/>
      <c r="D1" s="234"/>
      <c r="E1" s="234"/>
      <c r="F1" s="234"/>
      <c r="G1" s="234"/>
      <c r="H1" s="234"/>
      <c r="I1" s="234"/>
      <c r="J1" s="234"/>
      <c r="K1" s="234"/>
    </row>
    <row r="3" spans="1:11" x14ac:dyDescent="0.25">
      <c r="A3" t="s">
        <v>50</v>
      </c>
    </row>
    <row r="4" spans="1:11" x14ac:dyDescent="0.25">
      <c r="A4" t="s">
        <v>51</v>
      </c>
    </row>
    <row r="5" spans="1:11" x14ac:dyDescent="0.25">
      <c r="A5" t="s">
        <v>52</v>
      </c>
    </row>
    <row r="6" spans="1:11" x14ac:dyDescent="0.25">
      <c r="A6" t="s">
        <v>53</v>
      </c>
    </row>
    <row r="8" spans="1:11" ht="18.75" x14ac:dyDescent="0.3">
      <c r="A8" s="141" t="s">
        <v>54</v>
      </c>
    </row>
    <row r="10" spans="1:11" x14ac:dyDescent="0.25">
      <c r="A10" s="131" t="s">
        <v>55</v>
      </c>
    </row>
    <row r="11" spans="1:11" x14ac:dyDescent="0.25">
      <c r="B11" s="132" t="s">
        <v>56</v>
      </c>
    </row>
    <row r="12" spans="1:11" x14ac:dyDescent="0.25">
      <c r="B12" s="132" t="s">
        <v>57</v>
      </c>
    </row>
    <row r="13" spans="1:11" x14ac:dyDescent="0.25">
      <c r="B13" s="132" t="s">
        <v>58</v>
      </c>
    </row>
    <row r="14" spans="1:11" x14ac:dyDescent="0.25">
      <c r="B14" s="132" t="s">
        <v>59</v>
      </c>
    </row>
    <row r="15" spans="1:11" x14ac:dyDescent="0.25">
      <c r="B15" s="132" t="s">
        <v>60</v>
      </c>
    </row>
    <row r="16" spans="1:11" x14ac:dyDescent="0.25">
      <c r="B16" s="132" t="s">
        <v>61</v>
      </c>
    </row>
    <row r="18" spans="1:2" x14ac:dyDescent="0.25">
      <c r="A18" s="131" t="s">
        <v>62</v>
      </c>
    </row>
    <row r="19" spans="1:2" x14ac:dyDescent="0.25">
      <c r="B19" t="s">
        <v>63</v>
      </c>
    </row>
    <row r="20" spans="1:2" x14ac:dyDescent="0.25">
      <c r="B20" t="s">
        <v>64</v>
      </c>
    </row>
    <row r="22" spans="1:2" x14ac:dyDescent="0.25">
      <c r="A22" s="131" t="s">
        <v>65</v>
      </c>
    </row>
    <row r="23" spans="1:2" x14ac:dyDescent="0.25">
      <c r="B23" s="132" t="s">
        <v>66</v>
      </c>
    </row>
    <row r="24" spans="1:2" x14ac:dyDescent="0.25">
      <c r="B24" s="132" t="s">
        <v>67</v>
      </c>
    </row>
    <row r="25" spans="1:2" x14ac:dyDescent="0.25">
      <c r="B25" s="132" t="s">
        <v>68</v>
      </c>
    </row>
    <row r="26" spans="1:2" x14ac:dyDescent="0.25">
      <c r="B26" s="132" t="s">
        <v>69</v>
      </c>
    </row>
    <row r="28" spans="1:2" x14ac:dyDescent="0.25">
      <c r="A28" s="131" t="s">
        <v>70</v>
      </c>
    </row>
    <row r="29" spans="1:2" x14ac:dyDescent="0.25">
      <c r="B29" s="132" t="s">
        <v>71</v>
      </c>
    </row>
    <row r="31" spans="1:2" x14ac:dyDescent="0.25">
      <c r="A31" s="131" t="s">
        <v>72</v>
      </c>
    </row>
    <row r="32" spans="1:2" x14ac:dyDescent="0.25">
      <c r="B32" s="132" t="s">
        <v>73</v>
      </c>
    </row>
    <row r="34" spans="1:2" x14ac:dyDescent="0.25">
      <c r="A34" s="131" t="s">
        <v>74</v>
      </c>
    </row>
    <row r="35" spans="1:2" x14ac:dyDescent="0.25">
      <c r="B35" t="s">
        <v>75</v>
      </c>
    </row>
    <row r="37" spans="1:2" x14ac:dyDescent="0.25">
      <c r="A37" s="131" t="s">
        <v>76</v>
      </c>
    </row>
    <row r="38" spans="1:2" x14ac:dyDescent="0.25">
      <c r="B38" t="s">
        <v>77</v>
      </c>
    </row>
    <row r="40" spans="1:2" ht="18.75" x14ac:dyDescent="0.3">
      <c r="A40" s="141" t="s">
        <v>136</v>
      </c>
    </row>
    <row r="42" spans="1:2" x14ac:dyDescent="0.25">
      <c r="A42" s="131" t="s">
        <v>108</v>
      </c>
    </row>
    <row r="43" spans="1:2" x14ac:dyDescent="0.25">
      <c r="B43" s="132" t="s">
        <v>137</v>
      </c>
    </row>
    <row r="44" spans="1:2" x14ac:dyDescent="0.25">
      <c r="B44" s="132" t="s">
        <v>138</v>
      </c>
    </row>
    <row r="45" spans="1:2" x14ac:dyDescent="0.25">
      <c r="B45" s="132" t="s">
        <v>139</v>
      </c>
    </row>
    <row r="46" spans="1:2" x14ac:dyDescent="0.25">
      <c r="B46" s="132"/>
    </row>
    <row r="47" spans="1:2" x14ac:dyDescent="0.25">
      <c r="A47" s="131" t="s">
        <v>121</v>
      </c>
      <c r="B47" s="132"/>
    </row>
    <row r="48" spans="1:2" x14ac:dyDescent="0.25">
      <c r="B48" s="132" t="s">
        <v>140</v>
      </c>
    </row>
    <row r="49" spans="1:3" x14ac:dyDescent="0.25">
      <c r="B49" s="132" t="s">
        <v>141</v>
      </c>
    </row>
    <row r="50" spans="1:3" x14ac:dyDescent="0.25">
      <c r="B50" s="132" t="s">
        <v>142</v>
      </c>
    </row>
    <row r="51" spans="1:3" x14ac:dyDescent="0.25">
      <c r="B51" s="132" t="s">
        <v>143</v>
      </c>
    </row>
    <row r="52" spans="1:3" x14ac:dyDescent="0.25">
      <c r="B52" s="132"/>
    </row>
    <row r="53" spans="1:3" x14ac:dyDescent="0.25">
      <c r="A53" s="131" t="s">
        <v>129</v>
      </c>
      <c r="B53" s="132"/>
    </row>
    <row r="54" spans="1:3" x14ac:dyDescent="0.25">
      <c r="B54" s="132" t="s">
        <v>144</v>
      </c>
    </row>
    <row r="55" spans="1:3" x14ac:dyDescent="0.25">
      <c r="B55" s="132" t="s">
        <v>145</v>
      </c>
    </row>
    <row r="56" spans="1:3" x14ac:dyDescent="0.25">
      <c r="B56" s="132" t="s">
        <v>146</v>
      </c>
    </row>
    <row r="58" spans="1:3" ht="18.75" x14ac:dyDescent="0.3">
      <c r="A58" s="141" t="s">
        <v>78</v>
      </c>
      <c r="B58" s="131"/>
      <c r="C58" s="131"/>
    </row>
    <row r="60" spans="1:3" x14ac:dyDescent="0.25">
      <c r="A60" t="s">
        <v>79</v>
      </c>
    </row>
    <row r="61" spans="1:3" x14ac:dyDescent="0.25">
      <c r="A61" t="s">
        <v>80</v>
      </c>
    </row>
    <row r="62" spans="1:3" x14ac:dyDescent="0.25">
      <c r="A62" t="s">
        <v>81</v>
      </c>
    </row>
    <row r="64" spans="1:3" x14ac:dyDescent="0.25">
      <c r="A64" s="131" t="s">
        <v>36</v>
      </c>
    </row>
    <row r="65" spans="1:2" x14ac:dyDescent="0.25">
      <c r="B65" t="s">
        <v>82</v>
      </c>
    </row>
    <row r="67" spans="1:2" x14ac:dyDescent="0.25">
      <c r="A67" s="131" t="s">
        <v>37</v>
      </c>
    </row>
    <row r="68" spans="1:2" x14ac:dyDescent="0.25">
      <c r="B68" t="s">
        <v>83</v>
      </c>
    </row>
    <row r="69" spans="1:2" x14ac:dyDescent="0.25">
      <c r="B69" t="s">
        <v>84</v>
      </c>
    </row>
    <row r="71" spans="1:2" x14ac:dyDescent="0.25">
      <c r="A71" s="131" t="s">
        <v>85</v>
      </c>
    </row>
    <row r="72" spans="1:2" x14ac:dyDescent="0.25">
      <c r="B72" t="s">
        <v>86</v>
      </c>
    </row>
    <row r="74" spans="1:2" x14ac:dyDescent="0.25">
      <c r="A74" s="131" t="s">
        <v>87</v>
      </c>
    </row>
    <row r="75" spans="1:2" x14ac:dyDescent="0.25">
      <c r="B75" t="s">
        <v>88</v>
      </c>
    </row>
    <row r="76" spans="1:2" x14ac:dyDescent="0.25">
      <c r="A76" t="s">
        <v>89</v>
      </c>
      <c r="B76" t="s">
        <v>90</v>
      </c>
    </row>
    <row r="78" spans="1:2" x14ac:dyDescent="0.25">
      <c r="A78" s="131" t="s">
        <v>91</v>
      </c>
    </row>
    <row r="79" spans="1:2" x14ac:dyDescent="0.25">
      <c r="B79" t="s">
        <v>92</v>
      </c>
    </row>
    <row r="80" spans="1:2" x14ac:dyDescent="0.25">
      <c r="B80" s="142" t="s">
        <v>93</v>
      </c>
    </row>
  </sheetData>
  <mergeCells count="1">
    <mergeCell ref="A1:K1"/>
  </mergeCells>
  <hyperlinks>
    <hyperlink ref="B80" r:id="rId1" xr:uid="{7FB05A2C-36A4-4F87-8F90-34DFE947D4A1}"/>
  </hyperlinks>
  <pageMargins left="0.7" right="0.7"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D481F-1AAB-433D-8A54-5E037E4F1532}">
  <dimension ref="A1:K7"/>
  <sheetViews>
    <sheetView workbookViewId="0">
      <selection activeCell="K5" sqref="K5"/>
    </sheetView>
  </sheetViews>
  <sheetFormatPr defaultRowHeight="15" x14ac:dyDescent="0.25"/>
  <cols>
    <col min="1" max="1" width="16.140625" customWidth="1"/>
    <col min="5" max="8" width="10.42578125" bestFit="1" customWidth="1"/>
  </cols>
  <sheetData>
    <row r="1" spans="1:11" x14ac:dyDescent="0.25">
      <c r="A1" t="s">
        <v>94</v>
      </c>
      <c r="E1" t="s">
        <v>95</v>
      </c>
      <c r="F1" t="s">
        <v>96</v>
      </c>
      <c r="G1" t="s">
        <v>97</v>
      </c>
      <c r="H1" t="s">
        <v>98</v>
      </c>
      <c r="K1" t="s">
        <v>99</v>
      </c>
    </row>
    <row r="2" spans="1:11" x14ac:dyDescent="0.25">
      <c r="A2" t="s">
        <v>100</v>
      </c>
      <c r="D2" t="s">
        <v>9</v>
      </c>
      <c r="E2" s="1">
        <f>'Cost Share Template'!B4</f>
        <v>0</v>
      </c>
      <c r="F2" s="1">
        <f>DATE(IF(MONTH(E2)&gt;=6,YEAR(E2)+1,YEAR(E2)),6,30)</f>
        <v>182</v>
      </c>
      <c r="G2" s="1">
        <f>F2+1</f>
        <v>183</v>
      </c>
      <c r="H2" s="1">
        <f>IF(DATE(YEAR(E2)+1,MONTH(E2),DAY(E2))-1&gt;'Cost Share Template'!B5,'Cost Share Template'!B5,DATE(YEAR(E2)+1,MONTH(E2),DAY(E2))-1)</f>
        <v>0</v>
      </c>
      <c r="K2" t="s">
        <v>38</v>
      </c>
    </row>
    <row r="3" spans="1:11" x14ac:dyDescent="0.25">
      <c r="A3" t="s">
        <v>101</v>
      </c>
      <c r="D3" t="s">
        <v>31</v>
      </c>
      <c r="E3" s="1" t="str">
        <f>IF(E2 = " ", " ",IF(DATE(YEAR(E2)+1,MONTH(E2),DAY(E2))&lt;'Cost Share Template'!B5,DATE(YEAR(E2)+1,MONTH(E2),DAY(E2))," "))</f>
        <v xml:space="preserve"> </v>
      </c>
      <c r="F3" s="1" t="str">
        <f>IF(E3 = " ", " ",IF(DATE(IF(MONTH(E3)&gt;=6,YEAR(E3)+1,YEAR(E3)),6,30)&lt;'Cost Share Template'!B5,DATE(IF(MONTH(E3)&gt;=6,YEAR(E3)+1,YEAR(E3)),6,30),'Cost Share Template'!B5))</f>
        <v xml:space="preserve"> </v>
      </c>
      <c r="G3" s="1" t="str">
        <f>IF(F3=" "," ",IF(F3='Cost Share Template'!B5," ",F3+1))</f>
        <v xml:space="preserve"> </v>
      </c>
      <c r="H3" s="1" t="str">
        <f>IF(G3 = " ", " ",IF(DATE(YEAR(E3)+1,MONTH(E3),DAY(E3))-1&gt;'Cost Share Template'!B5,'Cost Share Template'!B5,DATE(YEAR(E3)+1,MONTH(E3),DAY(E3))-1))</f>
        <v xml:space="preserve"> </v>
      </c>
      <c r="K3" t="s">
        <v>102</v>
      </c>
    </row>
    <row r="4" spans="1:11" x14ac:dyDescent="0.25">
      <c r="A4" t="s">
        <v>103</v>
      </c>
      <c r="D4" t="s">
        <v>32</v>
      </c>
      <c r="E4" s="1" t="str">
        <f>IF(E3 = " ", " ",IF(DATE(YEAR(E3)+1,MONTH(E3),DAY(E3))&lt;'Cost Share Template'!B5,DATE(YEAR(E3)+1,MONTH(E3),DAY(E3))," "))</f>
        <v xml:space="preserve"> </v>
      </c>
      <c r="F4" s="1" t="str">
        <f>IF(E4 = " ", " ",IF(DATE(IF(MONTH(E4)&gt;=6,YEAR(E4)+1,YEAR(E4)),6,30)&lt;'Cost Share Template'!B5,DATE(IF(MONTH(E4)&gt;=6,YEAR(E4)+1,YEAR(E4)),6,30),'Cost Share Template'!B5))</f>
        <v xml:space="preserve"> </v>
      </c>
      <c r="G4" s="1" t="str">
        <f>IF(F4=" "," ",IF(F4='Cost Share Template'!B5," ",F4+1))</f>
        <v xml:space="preserve"> </v>
      </c>
      <c r="H4" s="1" t="str">
        <f>IF(G4 = " ", " ",IF(DATE(YEAR(E4)+1,MONTH(E4),DAY(E4))-1&gt;'Cost Share Template'!B5,'Cost Share Template'!B5,DATE(YEAR(E4)+1,MONTH(E4),DAY(E4))-1))</f>
        <v xml:space="preserve"> </v>
      </c>
      <c r="K4" t="s">
        <v>104</v>
      </c>
    </row>
    <row r="5" spans="1:11" x14ac:dyDescent="0.25">
      <c r="A5" t="s">
        <v>105</v>
      </c>
      <c r="D5" t="s">
        <v>33</v>
      </c>
      <c r="E5" s="1" t="str">
        <f>IF(E4 = " ", " ",IF(DATE(YEAR(E4)+1,MONTH(E4),DAY(E4))&lt;'Cost Share Template'!B5,DATE(YEAR(E4)+1,MONTH(E4),DAY(E4))," "))</f>
        <v xml:space="preserve"> </v>
      </c>
      <c r="F5" s="1" t="str">
        <f>IF(E5 = " ", " ",IF(DATE(IF(MONTH(E5)&gt;=6,YEAR(E5)+1,YEAR(E5)),6,30)&lt;'Cost Share Template'!B5,DATE(IF(MONTH(E5)&gt;=6,YEAR(E5)+1,YEAR(E5)),6,30),'Cost Share Template'!B5))</f>
        <v xml:space="preserve"> </v>
      </c>
      <c r="G5" s="1" t="str">
        <f>IF(F5=" "," ",IF(F5='Cost Share Template'!B5," ",F5+1))</f>
        <v xml:space="preserve"> </v>
      </c>
      <c r="H5" s="1" t="str">
        <f>IF(G5 = " ", " ",IF(DATE(YEAR(E5)+1,MONTH(E5),DAY(E5))-1&gt;'Cost Share Template'!B5,'Cost Share Template'!B5,DATE(YEAR(E5)+1,MONTH(E5),DAY(E5))-1))</f>
        <v xml:space="preserve"> </v>
      </c>
    </row>
    <row r="6" spans="1:11" x14ac:dyDescent="0.25">
      <c r="A6" t="s">
        <v>106</v>
      </c>
      <c r="D6" t="s">
        <v>34</v>
      </c>
      <c r="E6" s="1" t="str">
        <f>IF(E5 = " ", " ",IF(DATE(YEAR(E5)+1,MONTH(E5),DAY(E5))&lt;'Cost Share Template'!B5,DATE(YEAR(E5)+1,MONTH(E5),DAY(E5))," "))</f>
        <v xml:space="preserve"> </v>
      </c>
      <c r="F6" s="1" t="str">
        <f>IF(E6 = " ", " ",IF(DATE(IF(MONTH(E6)&gt;=6,YEAR(E6)+1,YEAR(E6)),6,30)&lt;'Cost Share Template'!B5,DATE(IF(MONTH(E6)&gt;=6,YEAR(E6)+1,YEAR(E6)),6,30),'Cost Share Template'!B5))</f>
        <v xml:space="preserve"> </v>
      </c>
      <c r="G6" s="1" t="str">
        <f>IF(F6=" "," ",IF(F6='Cost Share Template'!B5," ",F6+1))</f>
        <v xml:space="preserve"> </v>
      </c>
      <c r="H6" s="1" t="str">
        <f>IF(G6 = " ", " ",IF(DATE(YEAR(E6)+1,MONTH(E6),DAY(E6))-1&gt;'Cost Share Template'!B5,'Cost Share Template'!B5,DATE(YEAR(E6)+1,MONTH(E6),DAY(E6))-1))</f>
        <v xml:space="preserve"> </v>
      </c>
    </row>
    <row r="7" spans="1:11" x14ac:dyDescent="0.25">
      <c r="A7" t="s">
        <v>107</v>
      </c>
      <c r="D7" t="s">
        <v>35</v>
      </c>
      <c r="E7" s="1" t="str">
        <f>IF(E6 = " ", " ",IF(DATE(YEAR(E6)+1,MONTH(E6),DAY(E6))&lt;'Cost Share Template'!B5,DATE(YEAR(E6)+1,MONTH(E6),DAY(E6))," "))</f>
        <v xml:space="preserve"> </v>
      </c>
      <c r="F7" s="1" t="str">
        <f>IF(E7 = " ", " ",IF(DATE(IF(MONTH(E7)&gt;=6,YEAR(E7)+1,YEAR(E7)),6,30)&lt;'Cost Share Template'!B5,DATE(IF(MONTH(E7)&gt;=6,YEAR(E7)+1,YEAR(E7)),6,30),'Cost Share Template'!B5))</f>
        <v xml:space="preserve"> </v>
      </c>
      <c r="G7" s="1" t="str">
        <f>IF(F7=" "," ",IF(F7='Cost Share Template'!B5," ",F7+1))</f>
        <v xml:space="preserve"> </v>
      </c>
      <c r="H7" s="1" t="str">
        <f>IF(G7 = " ", " ",IF(DATE(YEAR(E7)+1,MONTH(E7),DAY(E7))-1&gt;'Cost Share Template'!B5,'Cost Share Template'!B5,DATE(YEAR(E7)+1,MONTH(E7),DAY(E7))-1))</f>
        <v xml:space="preserve"> </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A5352218290746B7DE279417EDEA76" ma:contentTypeVersion="4" ma:contentTypeDescription="Create a new document." ma:contentTypeScope="" ma:versionID="d642e79b686789aab2e63015e66124e3">
  <xsd:schema xmlns:xsd="http://www.w3.org/2001/XMLSchema" xmlns:xs="http://www.w3.org/2001/XMLSchema" xmlns:p="http://schemas.microsoft.com/office/2006/metadata/properties" xmlns:ns2="423bfbf9-1bd0-4b6e-bcb9-b473e734b733" xmlns:ns3="ca672977-0321-41ff-b32a-c524c783b243" targetNamespace="http://schemas.microsoft.com/office/2006/metadata/properties" ma:root="true" ma:fieldsID="59082df0d1958b40abedd9f80816a1e6" ns2:_="" ns3:_="">
    <xsd:import namespace="423bfbf9-1bd0-4b6e-bcb9-b473e734b733"/>
    <xsd:import namespace="ca672977-0321-41ff-b32a-c524c783b2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3bfbf9-1bd0-4b6e-bcb9-b473e734b7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672977-0321-41ff-b32a-c524c783b2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F6165-A3C9-47AA-A0E9-F819B68A664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2259D24-6854-4AB8-8B94-3B838D4B53B5}">
  <ds:schemaRefs>
    <ds:schemaRef ds:uri="http://schemas.microsoft.com/sharepoint/v3/contenttype/forms"/>
  </ds:schemaRefs>
</ds:datastoreItem>
</file>

<file path=customXml/itemProps3.xml><?xml version="1.0" encoding="utf-8"?>
<ds:datastoreItem xmlns:ds="http://schemas.openxmlformats.org/officeDocument/2006/customXml" ds:itemID="{4C2203EF-95AF-4BF7-9562-877D97D41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3bfbf9-1bd0-4b6e-bcb9-b473e734b733"/>
    <ds:schemaRef ds:uri="ca672977-0321-41ff-b32a-c524c783b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Cost Share Template</vt:lpstr>
      <vt:lpstr>Cash-In Kind-Sub Contributions</vt:lpstr>
      <vt:lpstr>Cost Share Commitment</vt:lpstr>
      <vt:lpstr>About</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R Elliott</dc:creator>
  <cp:keywords/>
  <dc:description/>
  <cp:lastModifiedBy>Robin R Elliott</cp:lastModifiedBy>
  <cp:revision/>
  <dcterms:created xsi:type="dcterms:W3CDTF">2022-01-25T16:27:45Z</dcterms:created>
  <dcterms:modified xsi:type="dcterms:W3CDTF">2022-12-16T21:27:46Z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0x010100F1A5352218290746B7DE279417EDEA76</vt:lpwstr>
  </property>
</Properties>
</file>