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batr4918_colorado_edu/Documents/Desktop/"/>
    </mc:Choice>
  </mc:AlternateContent>
  <xr:revisionPtr revIDLastSave="0" documentId="8_{84B95EF8-21A4-40AA-B0FA-20A5ACF1B268}" xr6:coauthVersionLast="47" xr6:coauthVersionMax="47" xr10:uidLastSave="{00000000-0000-0000-0000-000000000000}"/>
  <bookViews>
    <workbookView xWindow="57480" yWindow="-120" windowWidth="29040" windowHeight="15720" xr2:uid="{DC268542-60B3-437E-834E-08B2F465A1AD}"/>
  </bookViews>
  <sheets>
    <sheet name="Components" sheetId="1" r:id="rId1"/>
  </sheets>
  <externalReferences>
    <externalReference r:id="rId2"/>
  </externalReferences>
  <definedNames>
    <definedName name="Current_Year">'[1]Fringe Benefits forecast'!$B$2</definedName>
    <definedName name="_xlnm.Print_Area" localSheetId="0">Components!$A$1:$I$36</definedName>
    <definedName name="Regular_Faculty">'[1]Data collation index'!$B$16</definedName>
    <definedName name="University_Staff">'[1]Data collation index'!$B$17:$B$18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1" i="1" l="1"/>
  <c r="I27" i="1" s="1"/>
  <c r="I32" i="1" s="1"/>
  <c r="H21" i="1"/>
  <c r="H27" i="1" s="1"/>
  <c r="H32" i="1" s="1"/>
  <c r="G21" i="1"/>
  <c r="G27" i="1" s="1"/>
  <c r="G32" i="1" s="1"/>
  <c r="F21" i="1"/>
  <c r="F27" i="1" s="1"/>
  <c r="F32" i="1" s="1"/>
  <c r="E21" i="1"/>
  <c r="E27" i="1" s="1"/>
  <c r="E32" i="1" s="1"/>
  <c r="D21" i="1"/>
  <c r="D27" i="1" s="1"/>
  <c r="D32" i="1" s="1"/>
</calcChain>
</file>

<file path=xl/sharedStrings.xml><?xml version="1.0" encoding="utf-8"?>
<sst xmlns="http://schemas.openxmlformats.org/spreadsheetml/2006/main" count="42" uniqueCount="42">
  <si>
    <t>UNIVERSITY OF COLORADO BOULDER</t>
  </si>
  <si>
    <t>FRINGE BENEFITS PROJECTIONS TO FY2027</t>
  </si>
  <si>
    <t>FY2027 Fringe Benefits - Projected</t>
  </si>
  <si>
    <t>Regular Faculty</t>
  </si>
  <si>
    <t>FT Prof &amp;</t>
  </si>
  <si>
    <t>PT Prof &amp;</t>
  </si>
  <si>
    <t>Student</t>
  </si>
  <si>
    <t xml:space="preserve">Athl </t>
  </si>
  <si>
    <t>by Employee Group</t>
  </si>
  <si>
    <t>Full-time</t>
  </si>
  <si>
    <t>Perm Classified</t>
  </si>
  <si>
    <t>Temp Classified</t>
  </si>
  <si>
    <t>Faculty</t>
  </si>
  <si>
    <t>Hourly</t>
  </si>
  <si>
    <t>Dir/Coaches</t>
  </si>
  <si>
    <t>Dental Insurance</t>
  </si>
  <si>
    <t>Disability Insurance</t>
  </si>
  <si>
    <t>FICA Contribution</t>
  </si>
  <si>
    <t>Health Insurance</t>
  </si>
  <si>
    <t>Life Insurance</t>
  </si>
  <si>
    <t>Medicare</t>
  </si>
  <si>
    <t>Other Retirement Plans</t>
  </si>
  <si>
    <t>PERA</t>
  </si>
  <si>
    <t>RTD Bus Pass/ECOPASS</t>
  </si>
  <si>
    <t>Back Up Care</t>
  </si>
  <si>
    <t>Annuitants Insurance</t>
  </si>
  <si>
    <t>Unemployment Compensation Claims</t>
  </si>
  <si>
    <t>Workers' Compensation Insurance</t>
  </si>
  <si>
    <t>FAMLI</t>
  </si>
  <si>
    <t>Subtotal Total Benefits Adjusted</t>
  </si>
  <si>
    <t>ADD BENEFITS RECORDED AS SALARY</t>
  </si>
  <si>
    <t>Termination Annual Leave</t>
  </si>
  <si>
    <t>Termination Sick Leave</t>
  </si>
  <si>
    <t>Parental Leave</t>
  </si>
  <si>
    <t>TOTAL FRINGE BENEFIT EXP - SCH B-1</t>
  </si>
  <si>
    <t>FY2025 (Over)Under Recovery to be</t>
  </si>
  <si>
    <t xml:space="preserve">   Carried Forward to FY2027 - Sch A-2</t>
  </si>
  <si>
    <t>Total Fringe Benefit Costs - Adjusted</t>
  </si>
  <si>
    <t>FY2027 RATE CALCULATION</t>
  </si>
  <si>
    <t>LESS: LASP RATE ADJUSTMENT (Term Annual/Sick Leave)</t>
  </si>
  <si>
    <t>FY27 LASP FT Prof/Perm Class</t>
  </si>
  <si>
    <t>FRINGE RATE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</si>
</sst>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&quot;FY&quot;yyyy"/>
    <numFmt numFmtId="166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Aptos Narrow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164" fontId="2" fillId="0" borderId="0" xfId="2" applyNumberFormat="1" applyFont="1"/>
    <xf numFmtId="37" fontId="2" fillId="0" borderId="0" xfId="0" applyNumberFormat="1" applyFont="1"/>
    <xf numFmtId="164" fontId="3" fillId="0" borderId="0" xfId="2" applyNumberFormat="1" applyFont="1"/>
    <xf numFmtId="0" fontId="4" fillId="0" borderId="0" xfId="0" applyFont="1"/>
    <xf numFmtId="10" fontId="2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37" fontId="2" fillId="0" borderId="3" xfId="0" applyNumberFormat="1" applyFont="1" applyBorder="1" applyAlignment="1">
      <alignment horizontal="center"/>
    </xf>
    <xf numFmtId="37" fontId="2" fillId="0" borderId="4" xfId="0" applyNumberFormat="1" applyFont="1" applyBorder="1" applyAlignment="1">
      <alignment horizontal="center"/>
    </xf>
    <xf numFmtId="37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5" fillId="0" borderId="7" xfId="0" applyFont="1" applyBorder="1" applyAlignment="1">
      <alignment horizontal="left"/>
    </xf>
    <xf numFmtId="37" fontId="2" fillId="0" borderId="8" xfId="0" applyNumberFormat="1" applyFont="1" applyBorder="1" applyAlignment="1">
      <alignment horizontal="center"/>
    </xf>
    <xf numFmtId="37" fontId="2" fillId="0" borderId="9" xfId="0" applyNumberFormat="1" applyFont="1" applyBorder="1" applyAlignment="1">
      <alignment horizontal="center"/>
    </xf>
    <xf numFmtId="37" fontId="2" fillId="0" borderId="10" xfId="0" applyNumberFormat="1" applyFont="1" applyBorder="1" applyAlignment="1">
      <alignment horizontal="center"/>
    </xf>
    <xf numFmtId="0" fontId="4" fillId="2" borderId="11" xfId="0" applyFont="1" applyFill="1" applyBorder="1"/>
    <xf numFmtId="0" fontId="4" fillId="2" borderId="12" xfId="0" applyFont="1" applyFill="1" applyBorder="1"/>
    <xf numFmtId="37" fontId="0" fillId="0" borderId="13" xfId="0" applyNumberFormat="1" applyBorder="1"/>
    <xf numFmtId="0" fontId="7" fillId="0" borderId="0" xfId="0" applyFont="1"/>
    <xf numFmtId="10" fontId="4" fillId="0" borderId="0" xfId="1" applyNumberFormat="1" applyFont="1"/>
    <xf numFmtId="37" fontId="4" fillId="0" borderId="0" xfId="0" applyNumberFormat="1" applyFont="1"/>
    <xf numFmtId="0" fontId="4" fillId="0" borderId="12" xfId="0" applyFont="1" applyBorder="1"/>
    <xf numFmtId="165" fontId="0" fillId="2" borderId="12" xfId="0" applyNumberFormat="1" applyFill="1" applyBorder="1"/>
    <xf numFmtId="37" fontId="0" fillId="2" borderId="12" xfId="0" applyNumberFormat="1" applyFill="1" applyBorder="1"/>
    <xf numFmtId="3" fontId="4" fillId="0" borderId="0" xfId="1" applyNumberFormat="1" applyFont="1"/>
    <xf numFmtId="37" fontId="0" fillId="2" borderId="11" xfId="0" applyNumberFormat="1" applyFill="1" applyBorder="1"/>
    <xf numFmtId="37" fontId="0" fillId="0" borderId="12" xfId="0" applyNumberFormat="1" applyBorder="1"/>
    <xf numFmtId="37" fontId="0" fillId="0" borderId="17" xfId="0" applyNumberFormat="1" applyBorder="1"/>
    <xf numFmtId="37" fontId="0" fillId="0" borderId="14" xfId="0" applyNumberFormat="1" applyBorder="1"/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164" fontId="2" fillId="2" borderId="18" xfId="2" applyNumberFormat="1" applyFont="1" applyFill="1" applyBorder="1"/>
    <xf numFmtId="41" fontId="2" fillId="2" borderId="19" xfId="0" applyNumberFormat="1" applyFont="1" applyFill="1" applyBorder="1"/>
    <xf numFmtId="0" fontId="4" fillId="2" borderId="12" xfId="0" applyFont="1" applyFill="1" applyBorder="1" applyAlignment="1">
      <alignment horizontal="right"/>
    </xf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4" fillId="2" borderId="15" xfId="2" applyNumberFormat="1" applyFont="1" applyFill="1" applyBorder="1"/>
    <xf numFmtId="164" fontId="4" fillId="2" borderId="0" xfId="2" applyNumberFormat="1" applyFont="1" applyFill="1" applyBorder="1"/>
    <xf numFmtId="164" fontId="4" fillId="2" borderId="16" xfId="2" applyNumberFormat="1" applyFont="1" applyFill="1" applyBorder="1"/>
    <xf numFmtId="0" fontId="4" fillId="2" borderId="11" xfId="0" quotePrefix="1" applyFont="1" applyFill="1" applyBorder="1"/>
    <xf numFmtId="164" fontId="4" fillId="2" borderId="14" xfId="2" applyNumberFormat="1" applyFont="1" applyFill="1" applyBorder="1"/>
    <xf numFmtId="0" fontId="4" fillId="0" borderId="11" xfId="0" applyFont="1" applyBorder="1"/>
    <xf numFmtId="37" fontId="6" fillId="2" borderId="17" xfId="4" applyNumberFormat="1" applyFont="1" applyFill="1" applyBorder="1"/>
    <xf numFmtId="37" fontId="6" fillId="2" borderId="8" xfId="4" applyNumberFormat="1" applyFont="1" applyFill="1" applyBorder="1"/>
    <xf numFmtId="37" fontId="6" fillId="2" borderId="10" xfId="4" applyNumberFormat="1" applyFont="1" applyFill="1" applyBorder="1"/>
    <xf numFmtId="43" fontId="4" fillId="0" borderId="0" xfId="2" applyFont="1"/>
    <xf numFmtId="43" fontId="4" fillId="0" borderId="0" xfId="0" applyNumberFormat="1" applyFont="1"/>
    <xf numFmtId="0" fontId="4" fillId="0" borderId="11" xfId="0" quotePrefix="1" applyFont="1" applyBorder="1"/>
    <xf numFmtId="0" fontId="5" fillId="0" borderId="19" xfId="0" applyFont="1" applyBorder="1"/>
    <xf numFmtId="9" fontId="4" fillId="0" borderId="0" xfId="1" applyFont="1"/>
    <xf numFmtId="0" fontId="7" fillId="2" borderId="11" xfId="0" applyFont="1" applyFill="1" applyBorder="1"/>
    <xf numFmtId="0" fontId="7" fillId="2" borderId="12" xfId="0" applyFont="1" applyFill="1" applyBorder="1"/>
    <xf numFmtId="0" fontId="4" fillId="2" borderId="11" xfId="0" quotePrefix="1" applyFont="1" applyFill="1" applyBorder="1" applyAlignment="1">
      <alignment horizontal="right"/>
    </xf>
    <xf numFmtId="0" fontId="5" fillId="2" borderId="12" xfId="0" applyFont="1" applyFill="1" applyBorder="1"/>
    <xf numFmtId="166" fontId="5" fillId="2" borderId="0" xfId="5" applyNumberFormat="1" applyFont="1" applyFill="1" applyBorder="1"/>
    <xf numFmtId="0" fontId="4" fillId="2" borderId="22" xfId="0" quotePrefix="1" applyFont="1" applyFill="1" applyBorder="1" applyAlignment="1">
      <alignment horizontal="right"/>
    </xf>
    <xf numFmtId="0" fontId="4" fillId="2" borderId="23" xfId="0" applyFont="1" applyFill="1" applyBorder="1"/>
    <xf numFmtId="166" fontId="4" fillId="2" borderId="25" xfId="5" applyNumberFormat="1" applyFont="1" applyFill="1" applyBorder="1"/>
    <xf numFmtId="0" fontId="9" fillId="0" borderId="0" xfId="0" applyFont="1"/>
    <xf numFmtId="0" fontId="10" fillId="0" borderId="0" xfId="0" applyFont="1"/>
    <xf numFmtId="10" fontId="10" fillId="0" borderId="0" xfId="0" applyNumberFormat="1" applyFont="1"/>
    <xf numFmtId="0" fontId="11" fillId="0" borderId="0" xfId="0" applyFont="1"/>
    <xf numFmtId="10" fontId="11" fillId="0" borderId="26" xfId="0" applyNumberFormat="1" applyFont="1" applyBorder="1"/>
    <xf numFmtId="166" fontId="7" fillId="0" borderId="0" xfId="1" applyNumberFormat="1" applyFont="1"/>
    <xf numFmtId="166" fontId="6" fillId="0" borderId="13" xfId="1" applyNumberFormat="1" applyFont="1" applyFill="1" applyBorder="1"/>
    <xf numFmtId="166" fontId="0" fillId="0" borderId="15" xfId="1" applyNumberFormat="1" applyFont="1" applyBorder="1"/>
    <xf numFmtId="166" fontId="0" fillId="0" borderId="13" xfId="1" applyNumberFormat="1" applyFont="1" applyBorder="1"/>
    <xf numFmtId="9" fontId="0" fillId="0" borderId="20" xfId="1" applyFont="1" applyBorder="1"/>
    <xf numFmtId="166" fontId="0" fillId="0" borderId="20" xfId="1" applyNumberFormat="1" applyFont="1" applyBorder="1"/>
    <xf numFmtId="166" fontId="8" fillId="0" borderId="0" xfId="1" applyNumberFormat="1" applyFont="1"/>
    <xf numFmtId="166" fontId="5" fillId="2" borderId="17" xfId="1" applyNumberFormat="1" applyFont="1" applyFill="1" applyBorder="1"/>
    <xf numFmtId="166" fontId="5" fillId="2" borderId="14" xfId="1" applyNumberFormat="1" applyFont="1" applyFill="1" applyBorder="1"/>
    <xf numFmtId="166" fontId="0" fillId="0" borderId="12" xfId="1" applyNumberFormat="1" applyFont="1" applyBorder="1"/>
    <xf numFmtId="166" fontId="0" fillId="0" borderId="14" xfId="1" applyNumberFormat="1" applyFont="1" applyBorder="1"/>
    <xf numFmtId="166" fontId="6" fillId="0" borderId="13" xfId="1" applyNumberFormat="1" applyFont="1" applyBorder="1"/>
    <xf numFmtId="166" fontId="6" fillId="0" borderId="14" xfId="1" applyNumberFormat="1" applyFont="1" applyBorder="1"/>
    <xf numFmtId="37" fontId="6" fillId="2" borderId="27" xfId="0" applyNumberFormat="1" applyFont="1" applyFill="1" applyBorder="1"/>
    <xf numFmtId="166" fontId="5" fillId="2" borderId="17" xfId="5" applyNumberFormat="1" applyFont="1" applyFill="1" applyBorder="1"/>
    <xf numFmtId="166" fontId="4" fillId="2" borderId="24" xfId="5" applyNumberFormat="1" applyFont="1" applyFill="1" applyBorder="1"/>
    <xf numFmtId="37" fontId="6" fillId="2" borderId="16" xfId="0" applyNumberFormat="1" applyFont="1" applyFill="1" applyBorder="1"/>
    <xf numFmtId="166" fontId="5" fillId="0" borderId="14" xfId="5" applyNumberFormat="1" applyFont="1" applyFill="1" applyBorder="1"/>
    <xf numFmtId="166" fontId="4" fillId="2" borderId="28" xfId="5" applyNumberFormat="1" applyFont="1" applyFill="1" applyBorder="1"/>
    <xf numFmtId="166" fontId="6" fillId="0" borderId="0" xfId="1" applyNumberFormat="1" applyFont="1" applyBorder="1"/>
    <xf numFmtId="166" fontId="0" fillId="0" borderId="16" xfId="1" applyNumberFormat="1" applyFont="1" applyBorder="1"/>
    <xf numFmtId="166" fontId="0" fillId="0" borderId="21" xfId="1" applyNumberFormat="1" applyFont="1" applyBorder="1"/>
    <xf numFmtId="37" fontId="6" fillId="2" borderId="0" xfId="4" applyNumberFormat="1" applyFont="1" applyFill="1" applyBorder="1"/>
    <xf numFmtId="9" fontId="0" fillId="0" borderId="21" xfId="1" applyFont="1" applyBorder="1"/>
    <xf numFmtId="37" fontId="6" fillId="2" borderId="0" xfId="0" applyNumberFormat="1" applyFont="1" applyFill="1" applyBorder="1"/>
  </cellXfs>
  <cellStyles count="6">
    <cellStyle name="Comma 2" xfId="3" xr:uid="{8ADCE224-56B3-4501-B95D-DA3FCB8F1855}"/>
    <cellStyle name="Comma 3" xfId="2" xr:uid="{76BDC108-D6FD-4526-B5C2-DF6615FAD207}"/>
    <cellStyle name="Normal" xfId="0" builtinId="0"/>
    <cellStyle name="Normal 2" xfId="4" xr:uid="{F618DD53-4CDF-4C9C-AF73-20EDCDAD7B86}"/>
    <cellStyle name="Percent" xfId="1" builtinId="5"/>
    <cellStyle name="Percent 2 2" xfId="5" xr:uid="{B7559CC5-516B-42B5-8D55-BAEEB8C5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udget%20Development\Benefits\flat%20rate%20calc%20fall%202020\Benefits%20FY22%20rate%20proposal%20use%20V11%2011-22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Fringe Benefits forecast"/>
      <sheetName val="Fringe rate outputs"/>
      <sheetName val="Output for Fed Submission"/>
      <sheetName val="Output for current year"/>
      <sheetName val="Output for A-2 FY20"/>
      <sheetName val="Collated data"/>
      <sheetName val="Fringe benefits expense data"/>
      <sheetName val="HDL data and forecast"/>
      <sheetName val="Carry forward Fringe"/>
      <sheetName val="Data collation index"/>
      <sheetName val="Raw data"/>
      <sheetName val="data fm Sch A-2"/>
      <sheetName val="HLD count data FY10-19"/>
      <sheetName val="DHHS Summary"/>
      <sheetName val="Data check"/>
      <sheetName val="Approved rate"/>
      <sheetName val="Sheet1"/>
      <sheetName val="Final FY22 SCH A-1"/>
    </sheetNames>
    <sheetDataSet>
      <sheetData sheetId="0"/>
      <sheetData sheetId="1">
        <row r="2">
          <cell r="B2">
            <v>44377</v>
          </cell>
        </row>
      </sheetData>
      <sheetData sheetId="2"/>
      <sheetData sheetId="3">
        <row r="2">
          <cell r="I2" t="str">
            <v>AD/Coaches</v>
          </cell>
        </row>
      </sheetData>
      <sheetData sheetId="4">
        <row r="2">
          <cell r="D2" t="str">
            <v>Full-time Faculty</v>
          </cell>
        </row>
      </sheetData>
      <sheetData sheetId="5">
        <row r="31">
          <cell r="D31">
            <v>-1566874.1759829521</v>
          </cell>
        </row>
      </sheetData>
      <sheetData sheetId="6"/>
      <sheetData sheetId="7">
        <row r="2">
          <cell r="E2">
            <v>42185</v>
          </cell>
        </row>
      </sheetData>
      <sheetData sheetId="8">
        <row r="3">
          <cell r="I3">
            <v>44012</v>
          </cell>
        </row>
      </sheetData>
      <sheetData sheetId="9">
        <row r="2">
          <cell r="C2">
            <v>42185</v>
          </cell>
        </row>
      </sheetData>
      <sheetData sheetId="10">
        <row r="16">
          <cell r="B16" t="str">
            <v>*faculty (non-research)</v>
          </cell>
        </row>
        <row r="17">
          <cell r="B17" t="str">
            <v>*exempt</v>
          </cell>
        </row>
        <row r="18">
          <cell r="B18" t="str">
            <v>classified staff</v>
          </cell>
        </row>
      </sheetData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708E-745A-474E-802C-3F9FCF4BB3DC}">
  <sheetPr>
    <tabColor rgb="FF00B0F0"/>
    <pageSetUpPr fitToPage="1"/>
  </sheetPr>
  <dimension ref="B1:L39"/>
  <sheetViews>
    <sheetView tabSelected="1" workbookViewId="0">
      <selection activeCell="K24" sqref="K24"/>
    </sheetView>
  </sheetViews>
  <sheetFormatPr defaultColWidth="9.26953125" defaultRowHeight="12.5" x14ac:dyDescent="0.25"/>
  <cols>
    <col min="1" max="1" width="6.54296875" style="5" customWidth="1"/>
    <col min="2" max="2" width="4.54296875" style="5" customWidth="1"/>
    <col min="3" max="3" width="36.7265625" style="5" customWidth="1"/>
    <col min="4" max="4" width="17.26953125" style="5" customWidth="1"/>
    <col min="5" max="5" width="17" style="5" customWidth="1"/>
    <col min="6" max="6" width="17.453125" style="5" customWidth="1"/>
    <col min="7" max="7" width="16.26953125" style="5" customWidth="1"/>
    <col min="8" max="8" width="13.54296875" style="5" customWidth="1"/>
    <col min="9" max="9" width="15.7265625" style="5" customWidth="1"/>
    <col min="10" max="10" width="12.26953125" style="5" bestFit="1" customWidth="1"/>
    <col min="11" max="11" width="16.453125" style="5" bestFit="1" customWidth="1"/>
    <col min="12" max="12" width="10.7265625" style="5" bestFit="1" customWidth="1"/>
    <col min="13" max="13" width="13.54296875" style="5" bestFit="1" customWidth="1"/>
    <col min="14" max="16384" width="9.26953125" style="5"/>
  </cols>
  <sheetData>
    <row r="1" spans="2:12" ht="13" x14ac:dyDescent="0.3">
      <c r="B1" s="1" t="s">
        <v>0</v>
      </c>
      <c r="C1" s="1"/>
      <c r="D1" s="3"/>
      <c r="E1" s="2"/>
      <c r="F1" s="3"/>
      <c r="G1" s="3"/>
      <c r="H1" s="3"/>
      <c r="I1" s="3"/>
      <c r="J1" s="4"/>
      <c r="K1" s="3"/>
      <c r="L1" s="3"/>
    </row>
    <row r="2" spans="2:12" ht="13" x14ac:dyDescent="0.3">
      <c r="B2" s="1" t="s">
        <v>1</v>
      </c>
      <c r="C2" s="1"/>
      <c r="D2" s="6"/>
      <c r="E2" s="3"/>
      <c r="F2" s="3"/>
      <c r="G2" s="3"/>
      <c r="H2" s="3"/>
      <c r="I2" s="3"/>
    </row>
    <row r="3" spans="2:12" ht="13" x14ac:dyDescent="0.3">
      <c r="B3" s="63" t="s">
        <v>41</v>
      </c>
      <c r="C3" s="1"/>
      <c r="D3" s="6"/>
      <c r="E3" s="3"/>
      <c r="F3" s="3"/>
      <c r="G3" s="3"/>
      <c r="H3" s="3"/>
      <c r="I3" s="3"/>
    </row>
    <row r="4" spans="2:12" ht="13.5" thickBot="1" x14ac:dyDescent="0.35">
      <c r="B4" s="1"/>
      <c r="C4" s="1"/>
      <c r="D4" s="3"/>
      <c r="E4" s="3"/>
      <c r="F4" s="3"/>
      <c r="G4" s="3"/>
      <c r="H4" s="3"/>
      <c r="I4" s="3"/>
    </row>
    <row r="5" spans="2:12" ht="13" x14ac:dyDescent="0.3">
      <c r="B5" s="7" t="s">
        <v>2</v>
      </c>
      <c r="C5" s="8"/>
      <c r="D5" s="9" t="s">
        <v>3</v>
      </c>
      <c r="E5" s="10" t="s">
        <v>4</v>
      </c>
      <c r="F5" s="9" t="s">
        <v>5</v>
      </c>
      <c r="G5" s="10" t="s">
        <v>6</v>
      </c>
      <c r="H5" s="9"/>
      <c r="I5" s="11" t="s">
        <v>7</v>
      </c>
    </row>
    <row r="6" spans="2:12" ht="12.75" customHeight="1" x14ac:dyDescent="0.3">
      <c r="B6" s="12"/>
      <c r="C6" s="13" t="s">
        <v>8</v>
      </c>
      <c r="D6" s="14" t="s">
        <v>9</v>
      </c>
      <c r="E6" s="15" t="s">
        <v>10</v>
      </c>
      <c r="F6" s="14" t="s">
        <v>11</v>
      </c>
      <c r="G6" s="15" t="s">
        <v>12</v>
      </c>
      <c r="H6" s="14" t="s">
        <v>13</v>
      </c>
      <c r="I6" s="16" t="s">
        <v>14</v>
      </c>
    </row>
    <row r="7" spans="2:12" x14ac:dyDescent="0.25">
      <c r="B7" s="17"/>
      <c r="C7" s="18" t="s">
        <v>15</v>
      </c>
      <c r="D7" s="66">
        <v>1.0567628315837092E-2</v>
      </c>
      <c r="E7" s="84">
        <v>1.3060812586128814E-2</v>
      </c>
      <c r="F7" s="76">
        <v>4.158600302122414E-3</v>
      </c>
      <c r="G7" s="76">
        <v>4.1207710104962658E-2</v>
      </c>
      <c r="H7" s="76">
        <v>0</v>
      </c>
      <c r="I7" s="77">
        <v>9.6684865612064429E-3</v>
      </c>
      <c r="J7" s="65"/>
      <c r="K7" s="21"/>
    </row>
    <row r="8" spans="2:12" x14ac:dyDescent="0.25">
      <c r="B8" s="17"/>
      <c r="C8" s="18" t="s">
        <v>16</v>
      </c>
      <c r="D8" s="66">
        <v>3.5489149322151083E-3</v>
      </c>
      <c r="E8" s="84">
        <v>4.2134692949565905E-3</v>
      </c>
      <c r="F8" s="76">
        <v>6.4919229137743416E-4</v>
      </c>
      <c r="G8" s="76">
        <v>0</v>
      </c>
      <c r="H8" s="76">
        <v>0</v>
      </c>
      <c r="I8" s="77">
        <v>2.8542695585826541E-3</v>
      </c>
      <c r="J8" s="65"/>
      <c r="K8" s="21"/>
    </row>
    <row r="9" spans="2:12" x14ac:dyDescent="0.25">
      <c r="B9" s="17"/>
      <c r="C9" s="18" t="s">
        <v>17</v>
      </c>
      <c r="D9" s="66">
        <v>0.16144107229898405</v>
      </c>
      <c r="E9" s="84">
        <v>0.10521763762855613</v>
      </c>
      <c r="F9" s="76">
        <v>0.43151488030165891</v>
      </c>
      <c r="G9" s="76">
        <v>0</v>
      </c>
      <c r="H9" s="76">
        <v>1.523847480957363E-3</v>
      </c>
      <c r="I9" s="77">
        <v>0.23090575712805528</v>
      </c>
      <c r="J9" s="65"/>
      <c r="K9" s="21"/>
    </row>
    <row r="10" spans="2:12" x14ac:dyDescent="0.25">
      <c r="B10" s="17"/>
      <c r="C10" s="18" t="s">
        <v>18</v>
      </c>
      <c r="D10" s="66">
        <v>0.34055636723554883</v>
      </c>
      <c r="E10" s="84">
        <v>0.38621698502392859</v>
      </c>
      <c r="F10" s="76">
        <v>0.12252374396466933</v>
      </c>
      <c r="G10" s="76">
        <v>0.85240084217542311</v>
      </c>
      <c r="H10" s="76">
        <v>2.0159984224056619E-2</v>
      </c>
      <c r="I10" s="77">
        <v>0.38551699122739863</v>
      </c>
      <c r="J10" s="65"/>
      <c r="K10" s="21"/>
      <c r="L10" s="22"/>
    </row>
    <row r="11" spans="2:12" x14ac:dyDescent="0.25">
      <c r="B11" s="17"/>
      <c r="C11" s="18" t="s">
        <v>19</v>
      </c>
      <c r="D11" s="66">
        <v>1.70019829250716E-3</v>
      </c>
      <c r="E11" s="84">
        <v>2.310031534468935E-3</v>
      </c>
      <c r="F11" s="76">
        <v>7.5297373835701788E-4</v>
      </c>
      <c r="G11" s="76">
        <v>0</v>
      </c>
      <c r="H11" s="76">
        <v>0</v>
      </c>
      <c r="I11" s="77">
        <v>1.7116201645299188E-3</v>
      </c>
      <c r="J11" s="65"/>
      <c r="K11" s="21"/>
    </row>
    <row r="12" spans="2:12" x14ac:dyDescent="0.25">
      <c r="B12" s="17"/>
      <c r="C12" s="18" t="s">
        <v>20</v>
      </c>
      <c r="D12" s="66">
        <v>4.050015918286301E-2</v>
      </c>
      <c r="E12" s="84">
        <v>3.5617701709622397E-2</v>
      </c>
      <c r="F12" s="76">
        <v>0.11089031255680952</v>
      </c>
      <c r="G12" s="76">
        <v>8.4621993048081667E-3</v>
      </c>
      <c r="H12" s="76">
        <v>0.22066180847114134</v>
      </c>
      <c r="I12" s="77">
        <v>0.12609848810449015</v>
      </c>
      <c r="J12" s="65"/>
      <c r="K12" s="21"/>
    </row>
    <row r="13" spans="2:12" x14ac:dyDescent="0.25">
      <c r="B13" s="17"/>
      <c r="C13" s="18" t="s">
        <v>21</v>
      </c>
      <c r="D13" s="66">
        <v>0.28720845020371671</v>
      </c>
      <c r="E13" s="84">
        <v>0.17963314141606934</v>
      </c>
      <c r="F13" s="76">
        <v>2.7240537637407448E-2</v>
      </c>
      <c r="G13" s="76">
        <v>0</v>
      </c>
      <c r="H13" s="76">
        <v>0</v>
      </c>
      <c r="I13" s="77">
        <v>0.48582153395856026</v>
      </c>
      <c r="J13" s="65"/>
      <c r="K13" s="21"/>
    </row>
    <row r="14" spans="2:12" x14ac:dyDescent="0.25">
      <c r="B14" s="17"/>
      <c r="C14" s="23" t="s">
        <v>22</v>
      </c>
      <c r="D14" s="66">
        <v>3.7585845414848058E-2</v>
      </c>
      <c r="E14" s="84">
        <v>0.13877466304996083</v>
      </c>
      <c r="F14" s="76">
        <v>0.22001972707136785</v>
      </c>
      <c r="G14" s="76">
        <v>0</v>
      </c>
      <c r="H14" s="76">
        <v>8.7800588671632163E-4</v>
      </c>
      <c r="I14" s="77">
        <v>6.9275088705339452E-2</v>
      </c>
      <c r="J14" s="65"/>
      <c r="K14" s="21"/>
    </row>
    <row r="15" spans="2:12" x14ac:dyDescent="0.25">
      <c r="B15" s="17"/>
      <c r="C15" s="18" t="s">
        <v>23</v>
      </c>
      <c r="D15" s="66">
        <v>3.4055731589545603E-3</v>
      </c>
      <c r="E15" s="84">
        <v>1.1900931937347931E-3</v>
      </c>
      <c r="F15" s="76">
        <v>0</v>
      </c>
      <c r="G15" s="76">
        <v>0</v>
      </c>
      <c r="H15" s="76">
        <v>0</v>
      </c>
      <c r="I15" s="77">
        <v>1.8196569840940818E-3</v>
      </c>
      <c r="J15" s="65"/>
      <c r="K15" s="21"/>
    </row>
    <row r="16" spans="2:12" x14ac:dyDescent="0.25">
      <c r="B16" s="17"/>
      <c r="C16" s="18" t="s">
        <v>24</v>
      </c>
      <c r="D16" s="66">
        <v>6.3909872911167777E-4</v>
      </c>
      <c r="E16" s="84">
        <v>4.8579266463329835E-4</v>
      </c>
      <c r="F16" s="76">
        <v>2.138638730191213E-3</v>
      </c>
      <c r="G16" s="76">
        <v>1.7013017373528863E-3</v>
      </c>
      <c r="H16" s="76">
        <v>1.4710487781861733E-2</v>
      </c>
      <c r="I16" s="77">
        <v>2.5322946691604411E-3</v>
      </c>
      <c r="J16" s="65"/>
      <c r="K16" s="21"/>
    </row>
    <row r="17" spans="2:12" x14ac:dyDescent="0.25">
      <c r="B17" s="17"/>
      <c r="C17" s="18" t="s">
        <v>25</v>
      </c>
      <c r="D17" s="66">
        <v>7.7602671152000799E-2</v>
      </c>
      <c r="E17" s="84">
        <v>1.8853237543870575E-2</v>
      </c>
      <c r="F17" s="76">
        <v>8.7137173385157626E-2</v>
      </c>
      <c r="G17" s="76">
        <v>0</v>
      </c>
      <c r="H17" s="76">
        <v>0</v>
      </c>
      <c r="I17" s="77">
        <v>0</v>
      </c>
      <c r="J17" s="65"/>
      <c r="K17" s="21"/>
    </row>
    <row r="18" spans="2:12" x14ac:dyDescent="0.25">
      <c r="B18" s="17"/>
      <c r="C18" s="18" t="s">
        <v>26</v>
      </c>
      <c r="D18" s="66">
        <v>5.3109437245445754E-4</v>
      </c>
      <c r="E18" s="84">
        <v>3.3868046702050028E-3</v>
      </c>
      <c r="F18" s="76">
        <v>6.6944934005950266E-2</v>
      </c>
      <c r="G18" s="76">
        <v>1.6528070470228325E-5</v>
      </c>
      <c r="H18" s="76">
        <v>0</v>
      </c>
      <c r="I18" s="77">
        <v>0</v>
      </c>
      <c r="J18" s="65"/>
      <c r="K18" s="21"/>
    </row>
    <row r="19" spans="2:12" x14ac:dyDescent="0.25">
      <c r="B19" s="17"/>
      <c r="C19" s="18" t="s">
        <v>27</v>
      </c>
      <c r="D19" s="66">
        <v>2.3699924539004436E-2</v>
      </c>
      <c r="E19" s="84">
        <v>1.8137998276827536E-2</v>
      </c>
      <c r="F19" s="76">
        <v>7.6877702695503855E-2</v>
      </c>
      <c r="G19" s="76">
        <v>6.235052672617452E-2</v>
      </c>
      <c r="H19" s="76">
        <v>0.5412996840113844</v>
      </c>
      <c r="I19" s="77">
        <v>9.8574109861757228E-2</v>
      </c>
      <c r="J19" s="65"/>
      <c r="K19" s="21"/>
    </row>
    <row r="20" spans="2:12" ht="14.5" x14ac:dyDescent="0.35">
      <c r="B20" s="17"/>
      <c r="C20" s="24" t="s">
        <v>28</v>
      </c>
      <c r="D20" s="66">
        <v>1.2725706555392232E-2</v>
      </c>
      <c r="E20" s="84">
        <v>1.1406841296952859E-2</v>
      </c>
      <c r="F20" s="76">
        <v>0.11434792434123674</v>
      </c>
      <c r="G20" s="76">
        <v>4.491699210999478E-2</v>
      </c>
      <c r="H20" s="76">
        <v>0.3877586503018785</v>
      </c>
      <c r="I20" s="77">
        <v>1.6612076113661136E-2</v>
      </c>
      <c r="J20" s="65"/>
      <c r="K20" s="21"/>
    </row>
    <row r="21" spans="2:12" ht="14.5" x14ac:dyDescent="0.35">
      <c r="B21" s="17" t="s">
        <v>29</v>
      </c>
      <c r="C21" s="25"/>
      <c r="D21" s="67">
        <f>SUM(D7:D20)</f>
        <v>1.0017127043834384</v>
      </c>
      <c r="E21" s="67">
        <f>SUM(E7:E20)</f>
        <v>0.91850520988991569</v>
      </c>
      <c r="F21" s="67">
        <f>SUM(F7:F20)</f>
        <v>1.2651963410218094</v>
      </c>
      <c r="G21" s="67">
        <f>SUM(G7:G20)</f>
        <v>1.0110561002291862</v>
      </c>
      <c r="H21" s="67">
        <f>SUM(H7:H20)</f>
        <v>1.1869924681579964</v>
      </c>
      <c r="I21" s="85">
        <f>SUM(I7:I20)</f>
        <v>1.4313903730368358</v>
      </c>
      <c r="J21" s="65"/>
      <c r="K21" s="26"/>
    </row>
    <row r="22" spans="2:12" ht="14.5" x14ac:dyDescent="0.35">
      <c r="B22" s="27"/>
      <c r="C22" s="25"/>
      <c r="D22" s="19"/>
      <c r="E22" s="28"/>
      <c r="F22" s="19"/>
      <c r="G22" s="19"/>
      <c r="H22" s="29"/>
      <c r="I22" s="30"/>
      <c r="J22" s="20"/>
      <c r="K22" s="21"/>
    </row>
    <row r="23" spans="2:12" ht="14.5" x14ac:dyDescent="0.35">
      <c r="B23" s="31" t="s">
        <v>30</v>
      </c>
      <c r="C23" s="32"/>
      <c r="D23" s="19"/>
      <c r="E23" s="28"/>
      <c r="F23" s="19"/>
      <c r="G23" s="19"/>
      <c r="H23" s="19"/>
      <c r="I23" s="30"/>
      <c r="J23" s="20"/>
      <c r="K23" s="21"/>
    </row>
    <row r="24" spans="2:12" ht="14.5" x14ac:dyDescent="0.35">
      <c r="B24" s="17"/>
      <c r="C24" s="18" t="s">
        <v>31</v>
      </c>
      <c r="D24" s="68">
        <v>0</v>
      </c>
      <c r="E24" s="74">
        <v>2.0856653884410006E-2</v>
      </c>
      <c r="F24" s="68">
        <v>0</v>
      </c>
      <c r="G24" s="68">
        <v>0</v>
      </c>
      <c r="H24" s="68">
        <v>0</v>
      </c>
      <c r="I24" s="75">
        <v>0.15596677820587979</v>
      </c>
      <c r="J24" s="65"/>
      <c r="K24" s="21"/>
    </row>
    <row r="25" spans="2:12" ht="14.5" x14ac:dyDescent="0.35">
      <c r="B25" s="17"/>
      <c r="C25" s="18" t="s">
        <v>32</v>
      </c>
      <c r="D25" s="68">
        <v>0</v>
      </c>
      <c r="E25" s="74">
        <v>2.4507587929553159E-3</v>
      </c>
      <c r="F25" s="68">
        <v>0</v>
      </c>
      <c r="G25" s="68">
        <v>0</v>
      </c>
      <c r="H25" s="68">
        <v>0</v>
      </c>
      <c r="I25" s="75">
        <v>0</v>
      </c>
      <c r="J25" s="65"/>
      <c r="K25" s="21"/>
    </row>
    <row r="26" spans="2:12" ht="14.5" x14ac:dyDescent="0.35">
      <c r="B26" s="17"/>
      <c r="C26" s="18" t="s">
        <v>33</v>
      </c>
      <c r="D26" s="68">
        <v>4.0209983793900985E-4</v>
      </c>
      <c r="E26" s="74">
        <v>7.0554008783394783E-3</v>
      </c>
      <c r="F26" s="68">
        <v>0</v>
      </c>
      <c r="G26" s="68">
        <v>1.5261526703648921E-4</v>
      </c>
      <c r="H26" s="68">
        <v>0</v>
      </c>
      <c r="I26" s="75">
        <v>1.0842111788235896E-2</v>
      </c>
      <c r="J26" s="65"/>
      <c r="K26" s="21"/>
    </row>
    <row r="27" spans="2:12" ht="14.5" x14ac:dyDescent="0.35">
      <c r="B27" s="33" t="s">
        <v>34</v>
      </c>
      <c r="C27" s="34"/>
      <c r="D27" s="70">
        <f>D21+SUM(D24:D26)</f>
        <v>1.0021148042213774</v>
      </c>
      <c r="E27" s="70">
        <f>E21+SUM(E24:E26)</f>
        <v>0.94886802344562049</v>
      </c>
      <c r="F27" s="70">
        <f>F21+SUM(F24:F26)</f>
        <v>1.2651963410218094</v>
      </c>
      <c r="G27" s="70">
        <f>G21+SUM(G24:G26)</f>
        <v>1.0112087154962228</v>
      </c>
      <c r="H27" s="70">
        <f>H21+SUM(H24:H26)</f>
        <v>1.1869924681579964</v>
      </c>
      <c r="I27" s="86">
        <f>I21+SUM(I24:I26)</f>
        <v>1.5981992630309514</v>
      </c>
      <c r="J27" s="20"/>
      <c r="K27" s="26"/>
    </row>
    <row r="28" spans="2:12" x14ac:dyDescent="0.25">
      <c r="B28" s="17"/>
      <c r="C28" s="35"/>
      <c r="D28" s="37"/>
      <c r="E28" s="38"/>
      <c r="F28" s="39"/>
      <c r="G28" s="38"/>
      <c r="H28" s="38"/>
      <c r="I28" s="40"/>
      <c r="K28" s="21"/>
    </row>
    <row r="29" spans="2:12" x14ac:dyDescent="0.25">
      <c r="B29" s="41"/>
      <c r="C29" s="18" t="s">
        <v>35</v>
      </c>
      <c r="D29" s="37"/>
      <c r="E29" s="36"/>
      <c r="F29" s="39"/>
      <c r="G29" s="36"/>
      <c r="H29" s="36"/>
      <c r="I29" s="42"/>
      <c r="K29" s="21"/>
    </row>
    <row r="30" spans="2:12" ht="13" x14ac:dyDescent="0.3">
      <c r="B30" s="41"/>
      <c r="C30" s="18" t="s">
        <v>36</v>
      </c>
      <c r="D30" s="72">
        <v>-2.1148042213771164E-3</v>
      </c>
      <c r="E30" s="72">
        <v>5.1131976554379281E-2</v>
      </c>
      <c r="F30" s="72">
        <v>-0.26519634102180967</v>
      </c>
      <c r="G30" s="72">
        <v>-1.1208715496222876E-2</v>
      </c>
      <c r="H30" s="72">
        <v>-0.18699246815799628</v>
      </c>
      <c r="I30" s="73">
        <v>-0.59819926303095161</v>
      </c>
      <c r="J30" s="71"/>
      <c r="K30" s="21"/>
    </row>
    <row r="31" spans="2:12" ht="14.5" x14ac:dyDescent="0.35">
      <c r="B31" s="43"/>
      <c r="C31" s="24"/>
      <c r="D31" s="44"/>
      <c r="E31" s="45"/>
      <c r="F31" s="87"/>
      <c r="G31" s="45"/>
      <c r="H31" s="45"/>
      <c r="I31" s="46"/>
      <c r="J31" s="47"/>
      <c r="K31" s="21"/>
      <c r="L31" s="48"/>
    </row>
    <row r="32" spans="2:12" ht="14.5" x14ac:dyDescent="0.35">
      <c r="B32" s="49"/>
      <c r="C32" s="50" t="s">
        <v>37</v>
      </c>
      <c r="D32" s="69">
        <f>D27+D30</f>
        <v>1.0000000000000002</v>
      </c>
      <c r="E32" s="69">
        <f t="shared" ref="E32:I32" si="0">E27+E30</f>
        <v>0.99999999999999978</v>
      </c>
      <c r="F32" s="69">
        <f t="shared" si="0"/>
        <v>0.99999999999999978</v>
      </c>
      <c r="G32" s="69">
        <f t="shared" si="0"/>
        <v>1</v>
      </c>
      <c r="H32" s="69">
        <f t="shared" si="0"/>
        <v>1.0000000000000002</v>
      </c>
      <c r="I32" s="88">
        <f t="shared" si="0"/>
        <v>0.99999999999999978</v>
      </c>
      <c r="K32" s="51"/>
    </row>
    <row r="33" spans="2:10" s="20" customFormat="1" x14ac:dyDescent="0.25">
      <c r="B33" s="52"/>
      <c r="C33" s="53"/>
      <c r="D33" s="89"/>
      <c r="E33" s="78"/>
      <c r="F33" s="78"/>
      <c r="G33" s="78"/>
      <c r="H33" s="78"/>
      <c r="I33" s="81"/>
    </row>
    <row r="34" spans="2:10" s="20" customFormat="1" ht="13" x14ac:dyDescent="0.3">
      <c r="B34" s="54"/>
      <c r="C34" s="55" t="s">
        <v>38</v>
      </c>
      <c r="D34" s="56">
        <v>0.31967949721247463</v>
      </c>
      <c r="E34" s="79">
        <v>0.40837118518685878</v>
      </c>
      <c r="F34" s="79">
        <v>0.11665620627890863</v>
      </c>
      <c r="G34" s="79">
        <v>0.1239183819266589</v>
      </c>
      <c r="H34" s="79">
        <v>1.456300905285173E-2</v>
      </c>
      <c r="I34" s="82">
        <v>0.10062769855522269</v>
      </c>
    </row>
    <row r="35" spans="2:10" ht="13" thickBot="1" x14ac:dyDescent="0.3">
      <c r="B35" s="57"/>
      <c r="C35" s="58"/>
      <c r="D35" s="59"/>
      <c r="E35" s="80"/>
      <c r="F35" s="80"/>
      <c r="G35" s="80"/>
      <c r="H35" s="80"/>
      <c r="I35" s="83"/>
      <c r="J35" s="20"/>
    </row>
    <row r="36" spans="2:10" ht="14.5" x14ac:dyDescent="0.35">
      <c r="B36"/>
      <c r="D36" s="22"/>
      <c r="E36" s="22"/>
      <c r="F36" s="22"/>
      <c r="G36" s="22"/>
      <c r="H36" s="22"/>
      <c r="I36" s="22"/>
    </row>
    <row r="37" spans="2:10" ht="14.5" x14ac:dyDescent="0.35">
      <c r="C37" s="60" t="s">
        <v>39</v>
      </c>
      <c r="D37" s="61"/>
      <c r="E37" s="62">
        <v>9.4999999999999998E-3</v>
      </c>
    </row>
    <row r="38" spans="2:10" ht="15" thickBot="1" x14ac:dyDescent="0.4">
      <c r="C38" s="63" t="s">
        <v>40</v>
      </c>
      <c r="D38" s="61"/>
      <c r="E38" s="64">
        <v>0.39900000000000002</v>
      </c>
    </row>
    <row r="39" spans="2:10" ht="13" thickTop="1" x14ac:dyDescent="0.25"/>
  </sheetData>
  <printOptions verticalCentered="1"/>
  <pageMargins left="0.2" right="0.25" top="0.3" bottom="0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Components</vt:lpstr>
      <vt:lpstr>Components!Print_Area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Bayley Trego</dc:creator>
  <cp:lastModifiedBy>Bayley Trego</cp:lastModifiedBy>
  <dcterms:created xsi:type="dcterms:W3CDTF">2026-08-19T14:43:17Z</dcterms:created>
  <dcterms:modified xsi:type="dcterms:W3CDTF">2026-08-19T15:04:26Z</dcterms:modified>
</cp:coreProperties>
</file>