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mc:AlternateContent xmlns:mc="http://schemas.openxmlformats.org/markup-compatibility/2006">
    <mc:Choice Requires="x15">
      <x15ac:absPath xmlns:x15ac="http://schemas.microsoft.com/office/spreadsheetml/2010/11/ac" url="/Users/WhitWhittall 1/Desktop/Engineering:Maker Projects/New Robotics Workshop/"/>
    </mc:Choice>
  </mc:AlternateContent>
  <xr:revisionPtr revIDLastSave="19" documentId="13_ncr:1_{27E6FA9D-6B65-5246-99B0-01C264F1BDD4}" xr6:coauthVersionLast="47" xr6:coauthVersionMax="47" xr10:uidLastSave="{ABE17175-45F2-4CB8-AC92-F89C37DC2FFF}"/>
  <bookViews>
    <workbookView xWindow="3960" yWindow="660" windowWidth="28220" windowHeight="1816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E22" i="1"/>
  <c r="F22" i="1" s="1"/>
  <c r="E21" i="1"/>
  <c r="F21" i="1" s="1"/>
  <c r="E20" i="1"/>
  <c r="F20" i="1" s="1"/>
  <c r="E4" i="1"/>
  <c r="F4"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F2" i="1" l="1"/>
</calcChain>
</file>

<file path=xl/sharedStrings.xml><?xml version="1.0" encoding="utf-8"?>
<sst xmlns="http://schemas.openxmlformats.org/spreadsheetml/2006/main" count="52" uniqueCount="52">
  <si>
    <t>BOM Calculator</t>
  </si>
  <si>
    <t>Plug in the number of robotics workshop kits you want to assemble and this sheet will calculate the amount of each part you need to order as well as an estimated total cost for your order. The parts are available at the provided links. Cost per kit is $239.42 if you only make one kit, but if you make more than one the cost per kit quickly converges to approximately $150.</t>
  </si>
  <si>
    <t>Workshop Rover V2.0 Kit</t>
  </si>
  <si>
    <t>Plug in # of kits you want to make here:</t>
  </si>
  <si>
    <t>Total Cost:</t>
  </si>
  <si>
    <t>Part</t>
  </si>
  <si>
    <t>Quantity Per Kit</t>
  </si>
  <si>
    <t>Cost Per Order</t>
  </si>
  <si>
    <t>Purchase this quantity of each part:</t>
  </si>
  <si>
    <t>Cost</t>
  </si>
  <si>
    <t>Link</t>
  </si>
  <si>
    <t>Micro Gearmotor w/ Encoder</t>
  </si>
  <si>
    <t>https://www.digikey.com/en/products/detail/pololu-corporation/5225/22601800</t>
  </si>
  <si>
    <t>Micro Motor Bracket</t>
  </si>
  <si>
    <t>https://www.pololu.com/product/1089</t>
  </si>
  <si>
    <t>Driven Wheels - Pair</t>
  </si>
  <si>
    <t>https://www.digikey.com/en/products/detail/pololu-corporation/1424/10449812?utm_adgroup=&amp;utm_source=google&amp;utm_medium=cpc&amp;utm_campaign=PMax%20Shopping_Product_Medium%20ROAS%20Categories&amp;utm_term=&amp;utm_content=&amp;utm_id=go_cmp-20223376311_adg-_ad-__dev-c_ext-_prd-10449812_sig-CjwKCAjwyJqzBhBaEiwAWDRJVPKRFaKeA6IUfwoe4Sn1iZtL3hll7DLuGpzB8YFgUc_oJTBfMWwhBRoCAGgQAvD_BwE&amp;gad_source=1&amp;gclid=CjwKCAjwyJqzBhBaEiwAWDRJVPKRFaKeA6IUfwoe4Sn1iZtL3hll7DLuGpzB8YFgUc_oJTBfMWwhBRoCAGgQAvD_BwE</t>
  </si>
  <si>
    <t>Ball Caster with 3/4″ Metal Ball</t>
  </si>
  <si>
    <t>https://www.pololu.com/product/955</t>
  </si>
  <si>
    <t>Breadboard w/ Screw Holes</t>
  </si>
  <si>
    <t>https://www.digikey.com/en/products/detail/pololu-corporation/4000/11586861</t>
  </si>
  <si>
    <t>3s Lipo Battery</t>
  </si>
  <si>
    <t>https://www.amazon.com/Battery-Airplane-Quadcopter-Helicopter-Multi-Motor/dp/B07THZG4QT/ref=sr_1_59?crid=3IHWYF1YJOMB0&amp;dib=eyJ2IjoiMSJ9.1D2o0enaAEVxrCjV3rvWwWBvRBkOcAaJFHm9IdzM4PGxHavJWtLtAwx5GxeM9GslP_T0RRWQOxlpYP6XT-sgjg-wnseEBR5ro22RGa8LVPef1rnBPPxxkpMMU51o5OpTT5Dm_BpG6j-ws2kq4kXqonx4Lz_rei5AxDFJbIPThK542xx0M0hlnK-0O6Cnr6kwcPkdaBnR1-ZKGmzggn8-3XaFCa2b-yDYnfeAm3EJQohIEKtoOCsiAo1-5VbTNtSKe-8AMDgCgqSSCn9X7Er3_3R9ptdWKicIisOgPpxyFQA.YobyG0viVB_gwSOecfw0-to26AXL-UkO4f-0C8uAYEw&amp;dib_tag=se&amp;keywords=3s+lipo+battery&amp;qid=1718210975&amp;sprefix=3s+lipo+battery%2Caps%2C210&amp;sr=8-59</t>
  </si>
  <si>
    <t>Arduino Nano V3.0</t>
  </si>
  <si>
    <t>https://www.amazon.com/LAFVIN-Board-ATmega328P-Micro-Controller-Arduino/dp/B07G99NNXL/ref=sr_1_1_sspa?crid=26MT3KS3KVI74&amp;dib=eyJ2IjoiMSJ9.UR9t6Z2D5rIVJlr8NPSrk3wUQkkYYp4UX0eOYfAC6mxKCJJe_MmVfb3wkL3rM1oPsz3L2ejttfJ4YK0zyL1bUYv5kmdJ-wRds4UEnCZWU1_f8fRFvZF5ey9PAOnxtVu8QYpU_8w7LSXMUYlKmKytQ3puoSgFJ38lPg-mrcBCX9TRkvLLnE8u3G32VyddYJ38vRUZA5cjtzidJ01WTWCTBGh1j0nFK4i2l5dJ4Z5-P7YTeB1kzAff-S3IcIQ-OG7Kug2kHZDwh4IyEzGCxGxdy7iSfu9JcdiwbTtf52iFiKI.wtvatVN3BIU-9jE_tGHlxIa7BDAFa9eJOWpaRXRPgMc&amp;dib_tag=se&amp;keywords=arduino+nano&amp;qid=1718045335&amp;s=electronics&amp;sprefix=arduino+nano%2Celectronics%2C110&amp;sr=1-1-spons&amp;sp_csd=d2lkZ2V0TmFtZT1zcF9hdGY&amp;psc=1</t>
  </si>
  <si>
    <t>Dual Motor Driver</t>
  </si>
  <si>
    <t>https://www.sparkfun.com/products/14450</t>
  </si>
  <si>
    <t>6-Pin Female-Female JST Cable</t>
  </si>
  <si>
    <t>https://www.pololu.com/product/4765</t>
  </si>
  <si>
    <t>6-Pin JST Cable Breakout Connector</t>
  </si>
  <si>
    <t>https://www.pololu.com/product/4770</t>
  </si>
  <si>
    <t>HC-SR04 Ultrasonic Sensor</t>
  </si>
  <si>
    <t>https://www.amazon.com/Smraza-Ultrasonic-Distance-Mounting-Duemilanove/dp/B01JG09DCK/ref=sr_1_7?crid=1B0W2G3UXV8ZB&amp;dib=eyJ2IjoiMSJ9.w-v74CMMP9eRh1BFF5BJ6_wkTuX7oE6ByRL7NXHjY_fu_m6KrWJRQJDiJfvtDIf1unIA5AUv-P9fMXdKj86cHC1R60Y1cK53Im6_K4g52KNsJo-e5lcia7svT9Cf3rMYi3PfIL1Fh4ABuvGwtM6xjP2Faao79dzG84_r8ifZ03q7hOkqB9Pjc6L8Q7fwNkwN37bDnjLPDGni4Ok_6qL_yPnr3wQQat7FTJRLp0nWx5Dmc00jS5tPFOYPGGjqJu6ZsdlbioAEuZxHN07l0oxLRfzkpPFpAtldNimrKflc3DA.g-DNwVxEG4ZBgPN4KH3dYXUArALOv8Ngnf0-o3h4rwI&amp;dib_tag=se&amp;keywords=ultrasonic+sensor&amp;qid=1718055818&amp;sprefix=ultrasonic+sensor%2Caps%2C133&amp;sr=8-7</t>
  </si>
  <si>
    <t>LM393 Infrared Sensor</t>
  </si>
  <si>
    <t>https://www.amazon.com/HiLetgo-Infrared-Avoidance-Reflective-Photoelectric/dp/B07W97H2WS/ref=sr_1_5_pp?crid=3UBP5T26PTAFK&amp;dib=eyJ2IjoiMSJ9.VpPwGGmw6ItA7W2SnBj3gWagkShsavJIHQIUCerhUGpnEOAhsLv6AUPig90P4sh33xFUYDgpJr5OX4e7bfAX3LV5XC8l8bm4NFQcZv82ujTvgwJv89Js9kLwbda2OpF1v4CVE7g1N8dWpGHY598pyhq01zzmqaCvOqEx1OM9fPuNBrYh9Arh0waq0LhB1cXRAmzwapzLaPp6SXKRfKck38ZEajm_ZcfSR_LtXcQjipmiznvlKiny38Bn3Nydtfjrv5l0js1HtBErsA3NkFIRxNpp0pcbOoyjmCXubI5O-Xs.ysxjatLqmDmEzTyG8PcvmZ9ccTgqbWusOb4ZGJn8DB0&amp;dib_tag=se&amp;keywords=infrared+sensor&amp;qid=1718055950&amp;sprefix=infrared+sensor%2Caps%2C109&amp;sr=8-5</t>
  </si>
  <si>
    <t>5V Buck Converter</t>
  </si>
  <si>
    <t>https://www.amazon.com/Regulator-Reducer-Converter-Aircraft-MP1584EN/dp/B0B779ZYN1/ref=sr_1_2?crid=32DA1PQZVFJHD&amp;dib=eyJ2IjoiMSJ9.kxQew7vXptze8ZYuYIuMix8IncaXLDue0wEvmWYV4WuiVVr9CNQXRV1UW6W39yfK1bMQPjRKyvo78JrhsJ7sP_O86Zl_d6W-WmhxSMPaEMCXic2q3X4b8IMxdWILssXW5fpO30pN6fXxpbjya159y7brCLvP106g5hJQ8DbL6FEM1K5l_t2sdCIu2CqkEhDJBtvzHouQ71wQCN8DdIMuEKitfHkgl5IwunKmpxc4WMuWLFMESji_z-BKlzUODhSVEpFyacvhlhZUjMD0C_AeL_BpBiZGUqTkTp3suYNkd34.NZe3leSkOm8vC_XX4p5Xb0uafpX1C0QX96CmQN8h6YQ&amp;dib_tag=se&amp;keywords=0.5W%2B5v%2Bbuck%2Bconverter&amp;qid=1718208177&amp;sprefix=0.5w%2B5v%2Bbuck%2Bconverter%2Caps%2C180&amp;sr=8-2&amp;th=1</t>
  </si>
  <si>
    <t>9DOF Inertial Measurement Unit</t>
  </si>
  <si>
    <t>https://www.adafruit.com/product/4554</t>
  </si>
  <si>
    <t>JST Plug Connectors</t>
  </si>
  <si>
    <t>https://www.amazon.com/eBoot-Connector-Female-Cable-Battery/dp/B01M5AHF0Z/ref=sr_1_3_sspa?crid=2PLEFHDCHP6RQ&amp;dib=eyJ2IjoiMSJ9.R9sd0QSy3hH-8KdHca5UikSB4OrNZeOU4u1OFZ64RnerspE6BcW-inRP7s1rLKL7rCIM-aidE39B83nqOYtJ8fM2qXHTo30dGvib29Bl5Yr-xy6fB8MzwZG7J1K2wbozc2oU0B_XOXRsuBbspa31kUZCHAAuc5Nr4E9f0GdNHs5USpBEYTuepVeu5FegWfCij1wT2bPuq8G6B5-4TS7mC4Id1oT_n8RICXqIuUqxQy1Y2dUvqr2NiAmA5C4DraDUbL74e1L5pdnur-u5QdvktlWTWik0Izrj2hCzHJE-N9E.VZPkSYozGie1GOuiys17LJmF0Fea_9Uw7nmFuLpLiME&amp;dib_tag=se&amp;keywords=jst+connector&amp;qid=1718211055&amp;sprefix=JST+%2Caps%2C126&amp;sr=8-3-spons&amp;sp_csd=d2lkZ2V0TmFtZT1zcF9hdGY&amp;psc=1</t>
  </si>
  <si>
    <t>Pin Headers</t>
  </si>
  <si>
    <t>https://www.amazon.com/HiLetgo-20pcs-2-54mm-Single-Header/dp/B07R5QDL8D/ref=sr_1_3_sspa?crid=3PNHUDHR82AJ0&amp;dib=eyJ2IjoiMSJ9.5OXtCFC0JIkrUc-_k25gJvn5Fpd_PQXSY4EfNtXQwWO9thbVWFaa2lhaNNZJtY4DlJhI_dPWBT3E5E7EGhjJ2bqGk_8tpuaxzRUDyW0doeuFd_8Qmigak6kZvao5b9tk05-FZ7XN5R9tpotNptypPsUY0vgoUT-W9HXUSe5n-bsYb0ANnTzuZoS6OqFR1SnovyEhKxbb25lPj2z61m4TldZHl1tF3hpn9TIFjMdG_JF-Uj2sWovRYn_0N5pVIkpgDtmuKP4KWqyw_r2eUJ9KRVJ0C-jlJLALzVA7dKO8zP0.J-aOeYkTGqj_Lv41_z1iWQjsSGB5RCdO-drrgQUyUvc&amp;dib_tag=se&amp;keywords=pin+headers&amp;qid=1718122981&amp;sprefix=pin+headers%2Caps%2C125&amp;sr=8-3-spons&amp;sp_csd=d2lkZ2V0TmFtZT1zcF9hdGY&amp;psc=1</t>
  </si>
  <si>
    <t>10cm Pin-Pin Breadboard Jumpers</t>
  </si>
  <si>
    <t>https://www.amazon.com/EDGELEC-Breadboard-Optional-Assorted-Multicolored/dp/B07GD1ZCHQ/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t>
  </si>
  <si>
    <t>20cm Pin-Pin Breadboard Jumpers</t>
  </si>
  <si>
    <t>https://www.amazon.com/EDGELEC-Breadboard-Optional-Assorted-Multicolored/dp/B07GD3JVHD/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t>
  </si>
  <si>
    <t>Mini Breadboard</t>
  </si>
  <si>
    <t>https://www.amazon.com/HiLetgo-SYB-170-Breadboard-Colorful-Plates/dp/B071KCZZ4K/ref=sr_1_1_sspa?crid=7LVVDMCP18NW&amp;dib=eyJ2IjoiMSJ9.sKLAC6juGSFujMOqxtsnxAQbaNswFRG2ZWTsnY1syxk6i3tdjccoPo6CKX9woSEEVt8CBD6C06MIWmcYE564d8oo5gmHHIQNpzmdJ0CacuKcmR8c0g838CN6xipAg_C7sFbl8HwWrQ6z7QdWybs17c_sfhTj78MVKZKptr4a2tBRRD8BmjQQS2pZoYoU-KfzRqBvy1fhM8fH6LiF6JaMnpYb-9_SzV5OJpBN5XYCc3A.pzmRmcYjAN0NHDiEZGsmiIIIGsDwOnFLZ1pL8DiZC60&amp;dib_tag=se&amp;keywords=mini+breadboard&amp;qid=1719522974&amp;sprefix=mini+breadboard%2Caps%2C120&amp;sr=8-1-spons&amp;sp_csd=d2lkZ2V0TmFtZT1zcF9hdGY&amp;psc=1</t>
  </si>
  <si>
    <t>LiPo Charger</t>
  </si>
  <si>
    <t>1 - total</t>
  </si>
  <si>
    <t>https://www.amazon.com/OVONIC-Dual-Battery-Charger-Batteries/dp/B0CR339PFP/ref=sr_1_4_sspa?crid=3OIBSUNC93REO&amp;dib=eyJ2IjoiMSJ9.7Xhu-_KtW58giwKl-xTbA_mO6WukF2QViJdMT3m-TJKoTCwyLNBmUqDThbpnM6fxvS_lG0-bgl1ApIhmAtx7fDhaXQfmf7AEciHKtTrdQHI20nXlSF28H7F8Zp5PNe6Qs9CfdS7zG0oVgRxK9Bh34KUjVlytIYAoPzIZ-ROsrPB87ByrpxJL4Dm73XWUqKmiOqvJbtynVkQeiSgLgcmrTw-9Sjd9FwD-OcV7c8PezzIKZ9_G1KRHGb3wjKPqJTv8FjEjIQpRasUjxmkyMFozA2_LW-rZiv6eN5vNXAYvGus.Bh-5N8uBubJm5MurppjGUTJtZ8ATpvG_jcvFMsqWjhI&amp;dib_tag=se&amp;keywords=lipo+battery+charger&amp;qid=1726259796&amp;sprefix=lipo+battery+charge%2Caps%2C147&amp;sr=8-4-spons&amp;sp_csd=d2lkZ2V0TmFtZT1zcF9hdGY&amp;ps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</si>
</sst>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9">
    <font>
      <sz val="11"/>
      <color theme="1"/>
      <name val="Aptos Narrow"/>
      <family val="2"/>
      <scheme val="minor"/>
    </font>
    <font>
      <u/>
      <sz val="11"/>
      <color theme="10"/>
      <name val="Aptos Narrow"/>
      <family val="2"/>
      <scheme val="minor"/>
    </font>
    <font>
      <b/>
      <sz val="11"/>
      <color theme="1"/>
      <name val="Calibri"/>
      <family val="2"/>
    </font>
    <font>
      <sz val="11"/>
      <color theme="1"/>
      <name val="Calibri"/>
      <family val="2"/>
    </font>
    <font>
      <sz val="11"/>
      <color rgb="FF333333"/>
      <name val="Calibri"/>
      <family val="2"/>
    </font>
    <font>
      <u/>
      <sz val="11"/>
      <color theme="10"/>
      <name val="Calibri"/>
      <family val="2"/>
    </font>
    <font>
      <sz val="11"/>
      <color rgb="FF000000"/>
      <name val="Calibri"/>
      <family val="2"/>
    </font>
    <font>
      <b/>
      <sz val="11"/>
      <color rgb="FF000000"/>
      <name val="Calibri"/>
      <family val="2"/>
    </font>
    <font>
      <b/>
      <i/>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6">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0" borderId="0" xfId="0" applyFont="1"/>
    <xf numFmtId="0" fontId="3" fillId="0" borderId="0" xfId="0" applyFont="1"/>
    <xf numFmtId="0" fontId="4" fillId="0" borderId="0" xfId="0" applyFont="1"/>
    <xf numFmtId="0" fontId="5" fillId="0" borderId="0" xfId="1" applyFont="1" applyAlignment="1"/>
    <xf numFmtId="0" fontId="6" fillId="0" borderId="0" xfId="0" applyFont="1"/>
    <xf numFmtId="0" fontId="5" fillId="0" borderId="0" xfId="1" applyFont="1"/>
    <xf numFmtId="0" fontId="7" fillId="0" borderId="0" xfId="0" applyFont="1"/>
    <xf numFmtId="0" fontId="7" fillId="0" borderId="1" xfId="0" applyFont="1" applyBorder="1"/>
    <xf numFmtId="0" fontId="3" fillId="0" borderId="1" xfId="0" applyFont="1" applyBorder="1"/>
    <xf numFmtId="0" fontId="3" fillId="0" borderId="3" xfId="0" applyFont="1" applyBorder="1"/>
    <xf numFmtId="0" fontId="2" fillId="0" borderId="3" xfId="0" applyFont="1" applyBorder="1"/>
    <xf numFmtId="164" fontId="3" fillId="0" borderId="3" xfId="0" applyNumberFormat="1" applyFont="1" applyBorder="1"/>
    <xf numFmtId="164" fontId="3" fillId="0" borderId="3" xfId="0" applyNumberFormat="1" applyFont="1" applyBorder="1" applyAlignment="1">
      <alignment wrapText="1"/>
    </xf>
    <xf numFmtId="164" fontId="3" fillId="0" borderId="0" xfId="0" applyNumberFormat="1" applyFont="1"/>
    <xf numFmtId="164" fontId="3" fillId="0" borderId="1" xfId="0" applyNumberFormat="1" applyFont="1" applyBorder="1"/>
    <xf numFmtId="0" fontId="1" fillId="0" borderId="0" xfId="1" applyAlignment="1"/>
    <xf numFmtId="0" fontId="1" fillId="0" borderId="0" xfId="1"/>
    <xf numFmtId="0" fontId="3" fillId="0" borderId="4" xfId="0" applyFont="1" applyBorder="1"/>
    <xf numFmtId="0" fontId="1" fillId="0" borderId="0" xfId="1" applyBorder="1" applyAlignment="1"/>
    <xf numFmtId="0" fontId="5" fillId="0" borderId="0" xfId="1" applyFont="1" applyBorder="1" applyAlignment="1"/>
    <xf numFmtId="0" fontId="1" fillId="0" borderId="0" xfId="1" applyFill="1" applyAlignment="1"/>
    <xf numFmtId="0" fontId="3" fillId="2" borderId="2" xfId="0" applyFont="1" applyFill="1" applyBorder="1"/>
    <xf numFmtId="0" fontId="2" fillId="0" borderId="1" xfId="0" applyFont="1" applyBorder="1"/>
    <xf numFmtId="0" fontId="5" fillId="0" borderId="0" xfId="1" applyFont="1" applyFill="1" applyAlignment="1"/>
    <xf numFmtId="0" fontId="8" fillId="2" borderId="1" xfId="0" applyFont="1" applyFill="1" applyBorder="1"/>
    <xf numFmtId="0" fontId="7" fillId="0" borderId="4" xfId="0" applyFont="1" applyBorder="1"/>
    <xf numFmtId="0" fontId="7" fillId="0" borderId="3" xfId="0" applyFont="1" applyBorder="1"/>
    <xf numFmtId="0" fontId="3" fillId="0" borderId="2" xfId="0" applyFont="1" applyBorder="1" applyAlignment="1">
      <alignment horizontal="left" vertical="top" wrapText="1"/>
    </xf>
    <xf numFmtId="14" fontId="3" fillId="0" borderId="0" xfId="0" applyNumberFormat="1" applyFont="1"/>
    <xf numFmtId="0" fontId="2" fillId="0" borderId="5" xfId="0" applyFont="1" applyBorder="1"/>
    <xf numFmtId="0" fontId="8" fillId="3" borderId="0" xfId="0" applyFont="1" applyFill="1"/>
    <xf numFmtId="0" fontId="3" fillId="3" borderId="0" xfId="0" applyFont="1" applyFill="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lolu.com/product/4770" TargetMode="External"/><Relationship Id="rId13" Type="http://schemas.openxmlformats.org/officeDocument/2006/relationships/hyperlink" Target="https://www.amazon.com/Battery-Airplane-Quadcopter-Helicopter-Multi-Motor/dp/B07THZG4QT/ref=sr_1_59?crid=3IHWYF1YJOMB0&amp;dib=eyJ2IjoiMSJ9.1D2o0enaAEVxrCjV3rvWwWBvRBkOcAaJFHm9IdzM4PGxHavJWtLtAwx5GxeM9GslP_T0RRWQOxlpYP6XT-sgjg-wnseEBR5ro22RGa8LVPef1rnBPPxxkpMMU51o5OpTT5Dm_BpG6j-ws2kq4kXqonx4Lz_rei5AxDFJbIPThK542xx0M0hlnK-0O6Cnr6kwcPkdaBnR1-ZKGmzggn8-3XaFCa2b-yDYnfeAm3EJQohIEKtoOCsiAo1-5VbTNtSKe-8AMDgCgqSSCn9X7Er3_3R9ptdWKicIisOgPpxyFQA.YobyG0viVB_gwSOecfw0-to26AXL-UkO4f-0C8uAYEw&amp;dib_tag=se&amp;keywords=3s+lipo+battery&amp;qid=1718210975&amp;sprefix=3s+lipo+battery%2Caps%2C210&amp;sr=8-59" TargetMode="External"/><Relationship Id="rId18" Type="http://schemas.openxmlformats.org/officeDocument/2006/relationships/hyperlink" Target="https://www.amazon.com/EDGELEC-Breadboard-Optional-Assorted-Multicolored/dp/B07GD3JVHD/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 TargetMode="External"/><Relationship Id="rId3" Type="http://schemas.openxmlformats.org/officeDocument/2006/relationships/hyperlink" Target="https://www.pololu.com/product/955" TargetMode="External"/><Relationship Id="rId7" Type="http://schemas.openxmlformats.org/officeDocument/2006/relationships/hyperlink" Target="https://www.pololu.com/product/4765" TargetMode="External"/><Relationship Id="rId12" Type="http://schemas.openxmlformats.org/officeDocument/2006/relationships/hyperlink" Target="https://www.amazon.com/Regulator-Reducer-Converter-Aircraft-MP1584EN/dp/B0B779ZYN1/ref=sr_1_2?crid=32DA1PQZVFJHD&amp;dib=eyJ2IjoiMSJ9.kxQew7vXptze8ZYuYIuMix8IncaXLDue0wEvmWYV4WuiVVr9CNQXRV1UW6W39yfK1bMQPjRKyvo78JrhsJ7sP_O86Zl_d6W-WmhxSMPaEMCXic2q3X4b8IMxdWILssXW5fpO30pN6fXxpbjya159y7brCLvP106g5hJQ8DbL6FEM1K5l_t2sdCIu2CqkEhDJBtvzHouQ71wQCN8DdIMuEKitfHkgl5IwunKmpxc4WMuWLFMESji_z-BKlzUODhSVEpFyacvhlhZUjMD0C_AeL_BpBiZGUqTkTp3suYNkd34.NZe3leSkOm8vC_XX4p5Xb0uafpX1C0QX96CmQN8h6YQ&amp;dib_tag=se&amp;keywords=0.5W%2B5v%2Bbuck%2Bconverter&amp;qid=1718208177&amp;sprefix=0.5w%2B5v%2Bbuck%2Bconverter%2Caps%2C180&amp;sr=8-2&amp;th=1" TargetMode="External"/><Relationship Id="rId17" Type="http://schemas.openxmlformats.org/officeDocument/2006/relationships/hyperlink" Target="https://www.amazon.com/EDGELEC-Breadboard-Optional-Assorted-Multicolored/dp/B07GD1ZCHQ/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 TargetMode="External"/><Relationship Id="rId2" Type="http://schemas.openxmlformats.org/officeDocument/2006/relationships/hyperlink" Target="https://www.digikey.com/en/products/detail/pololu-corporation/1424/10449812?utm_adgroup=&amp;utm_source=google&amp;utm_medium=cpc&amp;utm_campaign=PMax%20Shopping_Product_Medium%20ROAS%20Categories&amp;utm_term=&amp;utm_content=&amp;utm_id=go_cmp-20223376311_adg-_ad-__dev-c_ext-_prd-10449812_sig-CjwKCAjwyJqzBhBaEiwAWDRJVPKRFaKeA6IUfwoe4Sn1iZtL3hll7DLuGpzB8YFgUc_oJTBfMWwhBRoCAGgQAvD_BwE&amp;gad_source=1&amp;gclid=CjwKCAjwyJqzBhBaEiwAWDRJVPKRFaKeA6IUfwoe4Sn1iZtL3hll7DLuGpzB8YFgUc_oJTBfMWwhBRoCAGgQAvD_BwE" TargetMode="External"/><Relationship Id="rId16" Type="http://schemas.openxmlformats.org/officeDocument/2006/relationships/hyperlink" Target="https://www.digikey.com/en/products/detail/pololu-corporation/5225/22601800" TargetMode="External"/><Relationship Id="rId20" Type="http://schemas.openxmlformats.org/officeDocument/2006/relationships/hyperlink" Target="https://www.amazon.com/OVONIC-Dual-Battery-Charger-Batteries/dp/B0CR339PFP/ref=sr_1_4_sspa?crid=3OIBSUNC93REO&amp;dib=eyJ2IjoiMSJ9.7Xhu-_KtW58giwKl-xTbA_mO6WukF2QViJdMT3m-TJKoTCwyLNBmUqDThbpnM6fxvS_lG0-bgl1ApIhmAtx7fDhaXQfmf7AEciHKtTrdQHI20nXlSF28H7F8Zp5PNe6Qs9CfdS7zG0oVgRxK9Bh34KUjVlytIYAoPzIZ-ROsrPB87ByrpxJL4Dm73XWUqKmiOqvJbtynVkQeiSgLgcmrTw-9Sjd9FwD-OcV7c8PezzIKZ9_G1KRHGb3wjKPqJTv8FjEjIQpRasUjxmkyMFozA2_LW-rZiv6eN5vNXAYvGus.Bh-5N8uBubJm5MurppjGUTJtZ8ATpvG_jcvFMsqWjhI&amp;dib_tag=se&amp;keywords=lipo+battery+charger&amp;qid=1726259796&amp;sprefix=lipo+battery+charge%2Caps%2C147&amp;sr=8-4-spons&amp;sp_csd=d2lkZ2V0TmFtZT1zcF9hdGY&amp;psc=1" TargetMode="External"/><Relationship Id="rId1" Type="http://schemas.openxmlformats.org/officeDocument/2006/relationships/hyperlink" Target="https://www.pololu.com/product/1089" TargetMode="External"/><Relationship Id="rId6" Type="http://schemas.openxmlformats.org/officeDocument/2006/relationships/hyperlink" Target="https://www.sparkfun.com/products/14450" TargetMode="External"/><Relationship Id="rId11" Type="http://schemas.openxmlformats.org/officeDocument/2006/relationships/hyperlink" Target="https://www.amazon.com/HiLetgo-20pcs-2-54mm-Single-Header/dp/B07R5QDL8D/ref=sr_1_3_sspa?crid=3PNHUDHR82AJ0&amp;dib=eyJ2IjoiMSJ9.5OXtCFC0JIkrUc-_k25gJvn5Fpd_PQXSY4EfNtXQwWO9thbVWFaa2lhaNNZJtY4DlJhI_dPWBT3E5E7EGhjJ2bqGk_8tpuaxzRUDyW0doeuFd_8Qmigak6kZvao5b9tk05-FZ7XN5R9tpotNptypPsUY0vgoUT-W9HXUSe5n-bsYb0ANnTzuZoS6OqFR1SnovyEhKxbb25lPj2z61m4TldZHl1tF3hpn9TIFjMdG_JF-Uj2sWovRYn_0N5pVIkpgDtmuKP4KWqyw_r2eUJ9KRVJ0C-jlJLALzVA7dKO8zP0.J-aOeYkTGqj_Lv41_z1iWQjsSGB5RCdO-drrgQUyUvc&amp;dib_tag=se&amp;keywords=pin+headers&amp;qid=1718122981&amp;sprefix=pin+headers%2Caps%2C125&amp;sr=8-3-spons&amp;sp_csd=d2lkZ2V0TmFtZT1zcF9hdGY&amp;psc=1" TargetMode="External"/><Relationship Id="rId5" Type="http://schemas.openxmlformats.org/officeDocument/2006/relationships/hyperlink" Target="https://www.amazon.com/LAFVIN-Board-ATmega328P-Micro-Controller-Arduino/dp/B07G99NNXL/ref=sr_1_1_sspa?crid=26MT3KS3KVI74&amp;dib=eyJ2IjoiMSJ9.UR9t6Z2D5rIVJlr8NPSrk3wUQkkYYp4UX0eOYfAC6mxKCJJe_MmVfb3wkL3rM1oPsz3L2ejttfJ4YK0zyL1bUYv5kmdJ-wRds4UEnCZWU1_f8fRFvZF5ey9PAOnxtVu8QYpU_8w7LSXMUYlKmKytQ3puoSgFJ38lPg-mrcBCX9TRkvLLnE8u3G32VyddYJ38vRUZA5cjtzidJ01WTWCTBGh1j0nFK4i2l5dJ4Z5-P7YTeB1kzAff-S3IcIQ-OG7Kug2kHZDwh4IyEzGCxGxdy7iSfu9JcdiwbTtf52iFiKI.wtvatVN3BIU-9jE_tGHlxIa7BDAFa9eJOWpaRXRPgMc&amp;dib_tag=se&amp;keywords=arduino+nano&amp;qid=1718045335&amp;s=electronics&amp;sprefix=arduino+nano%2Celectronics%2C110&amp;sr=1-1-spons&amp;sp_csd=d2lkZ2V0TmFtZT1zcF9hdGY&amp;psc=1" TargetMode="External"/><Relationship Id="rId15" Type="http://schemas.openxmlformats.org/officeDocument/2006/relationships/hyperlink" Target="https://www.adafruit.com/product/4554" TargetMode="External"/><Relationship Id="rId10" Type="http://schemas.openxmlformats.org/officeDocument/2006/relationships/hyperlink" Target="https://www.amazon.com/HiLetgo-Infrared-Avoidance-Reflective-Photoelectric/dp/B07W97H2WS/ref=sr_1_5_pp?crid=3UBP5T26PTAFK&amp;dib=eyJ2IjoiMSJ9.VpPwGGmw6ItA7W2SnBj3gWagkShsavJIHQIUCerhUGpnEOAhsLv6AUPig90P4sh33xFUYDgpJr5OX4e7bfAX3LV5XC8l8bm4NFQcZv82ujTvgwJv89Js9kLwbda2OpF1v4CVE7g1N8dWpGHY598pyhq01zzmqaCvOqEx1OM9fPuNBrYh9Arh0waq0LhB1cXRAmzwapzLaPp6SXKRfKck38ZEajm_ZcfSR_LtXcQjipmiznvlKiny38Bn3Nydtfjrv5l0js1HtBErsA3NkFIRxNpp0pcbOoyjmCXubI5O-Xs.ysxjatLqmDmEzTyG8PcvmZ9ccTgqbWusOb4ZGJn8DB0&amp;dib_tag=se&amp;keywords=infrared+sensor&amp;qid=1718055950&amp;sprefix=infrared+sensor%2Caps%2C109&amp;sr=8-5" TargetMode="External"/><Relationship Id="rId19" Type="http://schemas.openxmlformats.org/officeDocument/2006/relationships/hyperlink" Target="https://www.amazon.com/HiLetgo-SYB-170-Breadboard-Colorful-Plates/dp/B071KCZZ4K/ref=sr_1_1_sspa?crid=7LVVDMCP18NW&amp;dib=eyJ2IjoiMSJ9.sKLAC6juGSFujMOqxtsnxAQbaNswFRG2ZWTsnY1syxk6i3tdjccoPo6CKX9woSEEVt8CBD6C06MIWmcYE564d8oo5gmHHIQNpzmdJ0CacuKcmR8c0g838CN6xipAg_C7sFbl8HwWrQ6z7QdWybs17c_sfhTj78MVKZKptr4a2tBRRD8BmjQQS2pZoYoU-KfzRqBvy1fhM8fH6LiF6JaMnpYb-9_SzV5OJpBN5XYCc3A.pzmRmcYjAN0NHDiEZGsmiIIIGsDwOnFLZ1pL8DiZC60&amp;dib_tag=se&amp;keywords=mini+breadboard&amp;qid=1719522974&amp;sprefix=mini+breadboard%2Caps%2C120&amp;sr=8-1-spons&amp;sp_csd=d2lkZ2V0TmFtZT1zcF9hdGY&amp;psc=1" TargetMode="External"/><Relationship Id="rId4" Type="http://schemas.openxmlformats.org/officeDocument/2006/relationships/hyperlink" Target="https://www.digikey.com/en/products/detail/pololu-corporation/4000/11586861" TargetMode="External"/><Relationship Id="rId9" Type="http://schemas.openxmlformats.org/officeDocument/2006/relationships/hyperlink" Target="https://www.amazon.com/Smraza-Ultrasonic-Distance-Mounting-Duemilanove/dp/B01JG09DCK/ref=sr_1_7?crid=1B0W2G3UXV8ZB&amp;dib=eyJ2IjoiMSJ9.w-v74CMMP9eRh1BFF5BJ6_wkTuX7oE6ByRL7NXHjY_fu_m6KrWJRQJDiJfvtDIf1unIA5AUv-P9fMXdKj86cHC1R60Y1cK53Im6_K4g52KNsJo-e5lcia7svT9Cf3rMYi3PfIL1Fh4ABuvGwtM6xjP2Faao79dzG84_r8ifZ03q7hOkqB9Pjc6L8Q7fwNkwN37bDnjLPDGni4Ok_6qL_yPnr3wQQat7FTJRLp0nWx5Dmc00jS5tPFOYPGGjqJu6ZsdlbioAEuZxHN07l0oxLRfzkpPFpAtldNimrKflc3DA.g-DNwVxEG4ZBgPN4KH3dYXUArALOv8Ngnf0-o3h4rwI&amp;dib_tag=se&amp;keywords=ultrasonic+sensor&amp;qid=1718055818&amp;sprefix=ultrasonic+sensor%2Caps%2C133&amp;sr=8-7" TargetMode="External"/><Relationship Id="rId14" Type="http://schemas.openxmlformats.org/officeDocument/2006/relationships/hyperlink" Target="https://www.amazon.com/eBoot-Connector-Female-Cable-Battery/dp/B01M5AHF0Z/ref=sr_1_3_sspa?crid=2PLEFHDCHP6RQ&amp;dib=eyJ2IjoiMSJ9.R9sd0QSy3hH-8KdHca5UikSB4OrNZeOU4u1OFZ64RnerspE6BcW-inRP7s1rLKL7rCIM-aidE39B83nqOYtJ8fM2qXHTo30dGvib29Bl5Yr-xy6fB8MzwZG7J1K2wbozc2oU0B_XOXRsuBbspa31kUZCHAAuc5Nr4E9f0GdNHs5USpBEYTuepVeu5FegWfCij1wT2bPuq8G6B5-4TS7mC4Id1oT_n8RICXqIuUqxQy1Y2dUvqr2NiAmA5C4DraDUbL74e1L5pdnur-u5QdvktlWTWik0Izrj2hCzHJE-N9E.VZPkSYozGie1GOuiys17LJmF0Fea_9Uw7nmFuLpLiME&amp;dib_tag=se&amp;keywords=jst+connector&amp;qid=1718211055&amp;sprefix=JST+%2Caps%2C126&amp;sr=8-3-spons&amp;sp_csd=d2lkZ2V0TmFtZT1zcF9hdGY&amp;psc=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abSelected="1" topLeftCell="A12" workbookViewId="0">
      <selection activeCell="G28" sqref="G28"/>
    </sheetView>
  </sheetViews>
  <sheetFormatPr defaultColWidth="9.140625" defaultRowHeight="15"/>
  <cols>
    <col min="1" max="1" width="33.140625" style="10" customWidth="1"/>
    <col min="2" max="2" width="46.28515625" style="5" customWidth="1"/>
    <col min="3" max="3" width="41" style="2" customWidth="1"/>
    <col min="4" max="4" width="17.85546875" style="10" customWidth="1"/>
    <col min="5" max="5" width="39.28515625" style="2" customWidth="1"/>
    <col min="6" max="6" width="11.42578125" style="2" customWidth="1"/>
    <col min="7" max="7" width="9.140625" style="2"/>
    <col min="8" max="8" width="12.85546875" style="2" customWidth="1"/>
    <col min="9" max="16384" width="9.140625" style="2"/>
  </cols>
  <sheetData>
    <row r="1" spans="1:9">
      <c r="A1" s="27" t="s">
        <v>0</v>
      </c>
    </row>
    <row r="2" spans="1:9" s="9" customFormat="1" ht="168.75" customHeight="1">
      <c r="A2" s="28" t="s">
        <v>1</v>
      </c>
      <c r="B2" s="8" t="s">
        <v>2</v>
      </c>
      <c r="C2" s="25" t="s">
        <v>3</v>
      </c>
      <c r="D2" s="22">
        <v>1</v>
      </c>
      <c r="E2" s="23" t="s">
        <v>4</v>
      </c>
      <c r="F2" s="15">
        <f xml:space="preserve"> SUM(F4:F24)</f>
        <v>239.42</v>
      </c>
      <c r="H2" s="2"/>
    </row>
    <row r="3" spans="1:9" s="1" customFormat="1">
      <c r="A3" s="11"/>
      <c r="B3" s="7" t="s">
        <v>5</v>
      </c>
      <c r="C3" s="1" t="s">
        <v>6</v>
      </c>
      <c r="D3" s="11" t="s">
        <v>7</v>
      </c>
      <c r="E3" s="31" t="s">
        <v>8</v>
      </c>
      <c r="F3" s="1" t="s">
        <v>9</v>
      </c>
      <c r="G3" s="1" t="s">
        <v>10</v>
      </c>
      <c r="H3" s="30"/>
      <c r="I3" s="7"/>
    </row>
    <row r="4" spans="1:9">
      <c r="B4" s="5" t="s">
        <v>11</v>
      </c>
      <c r="C4" s="2">
        <v>2</v>
      </c>
      <c r="D4" s="12">
        <v>28.45</v>
      </c>
      <c r="E4" s="32">
        <f xml:space="preserve"> ROUNDUP(C4*D2, 0)</f>
        <v>2</v>
      </c>
      <c r="F4" s="14">
        <f t="shared" ref="F4:F17" si="0" xml:space="preserve"> E4*D4</f>
        <v>56.9</v>
      </c>
      <c r="G4" s="20" t="s">
        <v>12</v>
      </c>
      <c r="H4" s="29"/>
    </row>
    <row r="5" spans="1:9">
      <c r="B5" s="5" t="s">
        <v>13</v>
      </c>
      <c r="C5" s="2">
        <v>2</v>
      </c>
      <c r="D5" s="12">
        <v>4.95</v>
      </c>
      <c r="E5" s="32">
        <f xml:space="preserve"> ROUNDUP(C5*D2, 0)</f>
        <v>2</v>
      </c>
      <c r="F5" s="14">
        <f t="shared" si="0"/>
        <v>9.9</v>
      </c>
      <c r="G5" s="20" t="s">
        <v>14</v>
      </c>
    </row>
    <row r="6" spans="1:9">
      <c r="B6" s="5" t="s">
        <v>15</v>
      </c>
      <c r="C6" s="2">
        <v>1</v>
      </c>
      <c r="D6" s="12">
        <v>5.75</v>
      </c>
      <c r="E6" s="32">
        <f xml:space="preserve"> ROUNDUP(C6*D2, 0)</f>
        <v>1</v>
      </c>
      <c r="F6" s="14">
        <f t="shared" si="0"/>
        <v>5.75</v>
      </c>
      <c r="G6" s="19" t="s">
        <v>16</v>
      </c>
      <c r="H6" s="29"/>
    </row>
    <row r="7" spans="1:9">
      <c r="B7" s="5" t="s">
        <v>17</v>
      </c>
      <c r="C7" s="2">
        <v>1</v>
      </c>
      <c r="D7" s="12">
        <v>3.95</v>
      </c>
      <c r="E7" s="32">
        <f xml:space="preserve"> ROUNDUP(C7*D2, 0)</f>
        <v>1</v>
      </c>
      <c r="F7" s="14">
        <f t="shared" si="0"/>
        <v>3.95</v>
      </c>
      <c r="G7" s="20" t="s">
        <v>18</v>
      </c>
    </row>
    <row r="8" spans="1:9">
      <c r="B8" s="5" t="s">
        <v>19</v>
      </c>
      <c r="C8" s="2">
        <v>1</v>
      </c>
      <c r="D8" s="12">
        <v>2.95</v>
      </c>
      <c r="E8" s="32">
        <f xml:space="preserve"> ROUNDUP(C8*D2, 0)</f>
        <v>1</v>
      </c>
      <c r="F8" s="14">
        <f t="shared" si="0"/>
        <v>2.95</v>
      </c>
      <c r="G8" s="20" t="s">
        <v>20</v>
      </c>
      <c r="H8" s="29"/>
    </row>
    <row r="9" spans="1:9">
      <c r="B9" s="5" t="s">
        <v>21</v>
      </c>
      <c r="C9" s="2">
        <v>0.5</v>
      </c>
      <c r="D9" s="13">
        <v>23.39</v>
      </c>
      <c r="E9" s="32">
        <f xml:space="preserve"> ROUNDUP(C9*D2, 0)</f>
        <v>1</v>
      </c>
      <c r="F9" s="14">
        <f t="shared" si="0"/>
        <v>23.39</v>
      </c>
      <c r="G9" s="19" t="s">
        <v>22</v>
      </c>
    </row>
    <row r="10" spans="1:9">
      <c r="B10" s="5" t="s">
        <v>23</v>
      </c>
      <c r="C10" s="2">
        <v>0.33</v>
      </c>
      <c r="D10" s="12">
        <v>19.989999999999998</v>
      </c>
      <c r="E10" s="32">
        <f xml:space="preserve"> ROUNDUP(C10*D2, 0)</f>
        <v>1</v>
      </c>
      <c r="F10" s="14">
        <f t="shared" si="0"/>
        <v>19.989999999999998</v>
      </c>
      <c r="G10" s="20" t="s">
        <v>24</v>
      </c>
    </row>
    <row r="11" spans="1:9">
      <c r="B11" s="5" t="s">
        <v>25</v>
      </c>
      <c r="C11" s="2">
        <v>1</v>
      </c>
      <c r="D11" s="12">
        <v>13.95</v>
      </c>
      <c r="E11" s="32">
        <f xml:space="preserve"> ROUNDUP(C11*D2, 0)</f>
        <v>1</v>
      </c>
      <c r="F11" s="14">
        <f t="shared" si="0"/>
        <v>13.95</v>
      </c>
      <c r="G11" s="19" t="s">
        <v>26</v>
      </c>
    </row>
    <row r="12" spans="1:9">
      <c r="B12" s="5" t="s">
        <v>27</v>
      </c>
      <c r="C12" s="2">
        <v>2</v>
      </c>
      <c r="D12" s="12">
        <v>2.19</v>
      </c>
      <c r="E12" s="32">
        <f xml:space="preserve"> ROUNDUP(C12*D2, 0)</f>
        <v>2</v>
      </c>
      <c r="F12" s="14">
        <f t="shared" si="0"/>
        <v>4.38</v>
      </c>
      <c r="G12" s="20" t="s">
        <v>28</v>
      </c>
    </row>
    <row r="13" spans="1:9">
      <c r="B13" s="5" t="s">
        <v>29</v>
      </c>
      <c r="C13" s="2">
        <v>2</v>
      </c>
      <c r="D13" s="12">
        <v>1.25</v>
      </c>
      <c r="E13" s="32">
        <f xml:space="preserve"> ROUNDUP(C13*D2, 0)</f>
        <v>2</v>
      </c>
      <c r="F13" s="14">
        <f t="shared" si="0"/>
        <v>2.5</v>
      </c>
      <c r="G13" s="20" t="s">
        <v>30</v>
      </c>
    </row>
    <row r="14" spans="1:9">
      <c r="B14" s="5" t="s">
        <v>31</v>
      </c>
      <c r="C14" s="2">
        <v>0.2</v>
      </c>
      <c r="D14" s="12">
        <v>9.99</v>
      </c>
      <c r="E14" s="32">
        <f xml:space="preserve"> ROUNDUP(C14*D2, 0)</f>
        <v>1</v>
      </c>
      <c r="F14" s="14">
        <f t="shared" si="0"/>
        <v>9.99</v>
      </c>
      <c r="G14" s="19" t="s">
        <v>32</v>
      </c>
    </row>
    <row r="15" spans="1:9">
      <c r="B15" s="5" t="s">
        <v>33</v>
      </c>
      <c r="C15" s="2">
        <v>0.1</v>
      </c>
      <c r="D15" s="12">
        <v>8.7899999999999991</v>
      </c>
      <c r="E15" s="32">
        <f xml:space="preserve"> ROUNDUP(C15*D2, 0)</f>
        <v>1</v>
      </c>
      <c r="F15" s="14">
        <f t="shared" si="0"/>
        <v>8.7899999999999991</v>
      </c>
      <c r="G15" s="19" t="s">
        <v>34</v>
      </c>
    </row>
    <row r="16" spans="1:9">
      <c r="B16" s="5" t="s">
        <v>35</v>
      </c>
      <c r="C16" s="2">
        <v>0.2</v>
      </c>
      <c r="D16" s="12">
        <v>9.59</v>
      </c>
      <c r="E16" s="32">
        <f xml:space="preserve"> ROUNDUP(C16*D2, 0)</f>
        <v>1</v>
      </c>
      <c r="F16" s="14">
        <f t="shared" si="0"/>
        <v>9.59</v>
      </c>
      <c r="G16" s="19" t="s">
        <v>36</v>
      </c>
    </row>
    <row r="17" spans="1:13">
      <c r="B17" s="5" t="s">
        <v>37</v>
      </c>
      <c r="C17" s="2">
        <v>1</v>
      </c>
      <c r="D17" s="12">
        <v>14.95</v>
      </c>
      <c r="E17" s="32">
        <f xml:space="preserve"> ROUNDUP(C17*D2, 0)</f>
        <v>1</v>
      </c>
      <c r="F17" s="14">
        <f t="shared" si="0"/>
        <v>14.95</v>
      </c>
      <c r="G17" s="19" t="s">
        <v>38</v>
      </c>
    </row>
    <row r="18" spans="1:13">
      <c r="B18" s="5" t="s">
        <v>39</v>
      </c>
      <c r="C18" s="2">
        <v>0.1</v>
      </c>
      <c r="D18" s="12">
        <v>6.59</v>
      </c>
      <c r="E18" s="32">
        <f xml:space="preserve"> ROUNDUP(C18*D2, 0)</f>
        <v>1</v>
      </c>
      <c r="F18" s="14">
        <f>D18*E18</f>
        <v>6.59</v>
      </c>
      <c r="G18" s="16" t="s">
        <v>40</v>
      </c>
    </row>
    <row r="19" spans="1:13">
      <c r="B19" s="5" t="s">
        <v>41</v>
      </c>
      <c r="C19" s="2">
        <v>0.25</v>
      </c>
      <c r="D19" s="12">
        <v>5.49</v>
      </c>
      <c r="E19" s="32">
        <f xml:space="preserve"> ROUNDUP(C19*D2, 0)</f>
        <v>1</v>
      </c>
      <c r="F19" s="14">
        <f>E19*D19</f>
        <v>5.49</v>
      </c>
      <c r="G19" s="16" t="s">
        <v>42</v>
      </c>
    </row>
    <row r="20" spans="1:13">
      <c r="B20" s="5" t="s">
        <v>43</v>
      </c>
      <c r="C20" s="2">
        <v>0.33</v>
      </c>
      <c r="D20" s="12">
        <v>6.98</v>
      </c>
      <c r="E20" s="32">
        <f xml:space="preserve"> ROUNDUP(C20*D2, 0)</f>
        <v>1</v>
      </c>
      <c r="F20" s="14">
        <f xml:space="preserve"> E20*D20</f>
        <v>6.98</v>
      </c>
      <c r="G20" s="21" t="s">
        <v>44</v>
      </c>
    </row>
    <row r="21" spans="1:13">
      <c r="B21" s="5" t="s">
        <v>45</v>
      </c>
      <c r="C21" s="2">
        <v>0.25</v>
      </c>
      <c r="D21" s="12">
        <v>7.98</v>
      </c>
      <c r="E21" s="32">
        <f xml:space="preserve"> ROUNDUP(C21*D2, 0)</f>
        <v>1</v>
      </c>
      <c r="F21" s="14">
        <f xml:space="preserve"> E21*D21</f>
        <v>7.98</v>
      </c>
      <c r="G21" s="21" t="s">
        <v>46</v>
      </c>
    </row>
    <row r="22" spans="1:13">
      <c r="B22" s="5" t="s">
        <v>47</v>
      </c>
      <c r="C22" s="2">
        <v>0.16700000000000001</v>
      </c>
      <c r="D22" s="12">
        <v>6.49</v>
      </c>
      <c r="E22" s="32">
        <f xml:space="preserve"> ROUNDUP(C22*D2, 0)</f>
        <v>1</v>
      </c>
      <c r="F22" s="14">
        <f xml:space="preserve"> E22*D22</f>
        <v>6.49</v>
      </c>
      <c r="G22" s="17" t="s">
        <v>48</v>
      </c>
    </row>
    <row r="23" spans="1:13">
      <c r="B23" s="5" t="s">
        <v>49</v>
      </c>
      <c r="C23" s="2" t="s">
        <v>50</v>
      </c>
      <c r="D23" s="12">
        <v>18.91</v>
      </c>
      <c r="E23" s="32">
        <v>1</v>
      </c>
      <c r="F23" s="14">
        <f>D23*E23</f>
        <v>18.91</v>
      </c>
      <c r="G23" s="17" t="s">
        <v>51</v>
      </c>
      <c r="L23" s="1"/>
    </row>
    <row r="24" spans="1:13">
      <c r="A24" s="2"/>
      <c r="B24" s="26"/>
      <c r="D24" s="14"/>
      <c r="E24" s="18"/>
      <c r="F24" s="14"/>
      <c r="L24" s="3"/>
      <c r="M24" s="20"/>
    </row>
    <row r="25" spans="1:13">
      <c r="B25" s="7"/>
      <c r="D25" s="12"/>
      <c r="F25" s="14"/>
      <c r="L25" s="3"/>
      <c r="M25" s="4"/>
    </row>
    <row r="26" spans="1:13">
      <c r="D26" s="12"/>
      <c r="F26" s="14"/>
      <c r="G26" s="17"/>
      <c r="L26" s="5"/>
      <c r="M26" s="6"/>
    </row>
    <row r="27" spans="1:13">
      <c r="D27" s="12"/>
      <c r="E27" s="24"/>
      <c r="F27" s="14"/>
      <c r="M27" s="6"/>
    </row>
    <row r="28" spans="1:13">
      <c r="D28" s="12"/>
      <c r="F28" s="14"/>
    </row>
    <row r="29" spans="1:13">
      <c r="D29" s="12"/>
      <c r="F29" s="14"/>
    </row>
    <row r="30" spans="1:13">
      <c r="D30" s="12"/>
      <c r="F30" s="14"/>
    </row>
    <row r="31" spans="1:13">
      <c r="D31" s="12"/>
      <c r="F31" s="14"/>
    </row>
    <row r="32" spans="1:13">
      <c r="D32" s="12"/>
      <c r="F32" s="14"/>
    </row>
    <row r="33" spans="4:6">
      <c r="D33" s="12"/>
      <c r="F33" s="14"/>
    </row>
    <row r="34" spans="4:6">
      <c r="D34" s="12"/>
      <c r="F34" s="14"/>
    </row>
    <row r="35" spans="4:6">
      <c r="D35" s="12"/>
      <c r="F35" s="14"/>
    </row>
    <row r="36" spans="4:6">
      <c r="D36" s="12"/>
      <c r="F36" s="14"/>
    </row>
    <row r="37" spans="4:6">
      <c r="D37" s="12"/>
      <c r="F37" s="14"/>
    </row>
    <row r="38" spans="4:6">
      <c r="D38" s="12"/>
    </row>
    <row r="39" spans="4:6">
      <c r="D39" s="12"/>
    </row>
    <row r="40" spans="4:6">
      <c r="D40" s="12"/>
    </row>
    <row r="41" spans="4:6">
      <c r="D41" s="12"/>
    </row>
    <row r="42" spans="4:6">
      <c r="D42" s="12"/>
    </row>
    <row r="43" spans="4:6">
      <c r="D43" s="12"/>
    </row>
    <row r="44" spans="4:6">
      <c r="D44" s="12"/>
    </row>
    <row r="45" spans="4:6">
      <c r="D45" s="12"/>
    </row>
    <row r="46" spans="4:6">
      <c r="D46" s="12"/>
    </row>
    <row r="47" spans="4:6">
      <c r="D47" s="12"/>
    </row>
    <row r="48" spans="4:6">
      <c r="D48" s="12"/>
    </row>
    <row r="49" spans="4:4">
      <c r="D49" s="12"/>
    </row>
    <row r="50" spans="4:4">
      <c r="D50" s="12"/>
    </row>
    <row r="51" spans="4:4">
      <c r="D51" s="12"/>
    </row>
    <row r="52" spans="4:4">
      <c r="D52" s="12"/>
    </row>
    <row r="53" spans="4:4">
      <c r="D53" s="12"/>
    </row>
    <row r="54" spans="4:4">
      <c r="D54" s="12"/>
    </row>
    <row r="55" spans="4:4">
      <c r="D55" s="12"/>
    </row>
    <row r="56" spans="4:4">
      <c r="D56" s="12"/>
    </row>
    <row r="57" spans="4:4">
      <c r="D57" s="12"/>
    </row>
    <row r="58" spans="4:4">
      <c r="D58" s="12"/>
    </row>
    <row r="59" spans="4:4">
      <c r="D59" s="12"/>
    </row>
    <row r="60" spans="4:4">
      <c r="D60" s="12"/>
    </row>
    <row r="61" spans="4:4">
      <c r="D61" s="12"/>
    </row>
    <row r="62" spans="4:4">
      <c r="D62" s="12"/>
    </row>
    <row r="63" spans="4:4">
      <c r="D63" s="12"/>
    </row>
    <row r="64" spans="4:4">
      <c r="D64" s="12"/>
    </row>
    <row r="65" spans="4:4">
      <c r="D65" s="12"/>
    </row>
    <row r="66" spans="4:4">
      <c r="D66" s="12"/>
    </row>
  </sheetData>
  <hyperlinks>
    <hyperlink ref="G5" r:id="rId1" xr:uid="{66D7F161-095F-4F2E-9D7C-25AC20675C6A}"/>
    <hyperlink ref="G6" r:id="rId2" display="https://www.digikey.com/en/products/detail/pololu-corporation/1424/10449812?utm_adgroup=&amp;utm_source=google&amp;utm_medium=cpc&amp;utm_campaign=PMax%20Shopping_Product_Medium%20ROAS%20Categories&amp;utm_term=&amp;utm_content=&amp;utm_id=go_cmp-20223376311_adg-_ad-__dev-c_ext-_prd-10449812_sig-CjwKCAjwyJqzBhBaEiwAWDRJVPKRFaKeA6IUfwoe4Sn1iZtL3hll7DLuGpzB8YFgUc_oJTBfMWwhBRoCAGgQAvD_BwE&amp;gad_source=1&amp;gclid=CjwKCAjwyJqzBhBaEiwAWDRJVPKRFaKeA6IUfwoe4Sn1iZtL3hll7DLuGpzB8YFgUc_oJTBfMWwhBRoCAGgQAvD_BwE" xr:uid="{FFCE67F6-FB35-4F20-9DD9-A6DD7FA4C3FE}"/>
    <hyperlink ref="G7" r:id="rId3" xr:uid="{5C224ECA-4291-4A27-AFB1-4508AD9CA0D6}"/>
    <hyperlink ref="G8" r:id="rId4" xr:uid="{5B014432-7140-4636-BD63-B2B660AE459A}"/>
    <hyperlink ref="G10" r:id="rId5" display="https://www.amazon.com/LAFVIN-Board-ATmega328P-Micro-Controller-Arduino/dp/B07G99NNXL/ref=sr_1_1_sspa?crid=26MT3KS3KVI74&amp;dib=eyJ2IjoiMSJ9.UR9t6Z2D5rIVJlr8NPSrk3wUQkkYYp4UX0eOYfAC6mxKCJJe_MmVfb3wkL3rM1oPsz3L2ejttfJ4YK0zyL1bUYv5kmdJ-wRds4UEnCZWU1_f8fRFvZF5ey9PAOnxtVu8QYpU_8w7LSXMUYlKmKytQ3puoSgFJ38lPg-mrcBCX9TRkvLLnE8u3G32VyddYJ38vRUZA5cjtzidJ01WTWCTBGh1j0nFK4i2l5dJ4Z5-P7YTeB1kzAff-S3IcIQ-OG7Kug2kHZDwh4IyEzGCxGxdy7iSfu9JcdiwbTtf52iFiKI.wtvatVN3BIU-9jE_tGHlxIa7BDAFa9eJOWpaRXRPgMc&amp;dib_tag=se&amp;keywords=arduino+nano&amp;qid=1718045335&amp;s=electronics&amp;sprefix=arduino+nano%2Celectronics%2C110&amp;sr=1-1-spons&amp;sp_csd=d2lkZ2V0TmFtZT1zcF9hdGY&amp;psc=1" xr:uid="{0C7B22C7-92A7-46BF-9682-F8853155A030}"/>
    <hyperlink ref="G11" r:id="rId6" xr:uid="{CA07C879-B819-48F9-A9E4-94A5B7542058}"/>
    <hyperlink ref="G12" r:id="rId7" xr:uid="{49131338-D630-4BFA-A781-C0791675316D}"/>
    <hyperlink ref="G13" r:id="rId8" xr:uid="{8404F09A-EF81-493F-91A1-98C91CE183BE}"/>
    <hyperlink ref="G14" r:id="rId9" display="https://www.amazon.com/Smraza-Ultrasonic-Distance-Mounting-Duemilanove/dp/B01JG09DCK/ref=sr_1_7?crid=1B0W2G3UXV8ZB&amp;dib=eyJ2IjoiMSJ9.w-v74CMMP9eRh1BFF5BJ6_wkTuX7oE6ByRL7NXHjY_fu_m6KrWJRQJDiJfvtDIf1unIA5AUv-P9fMXdKj86cHC1R60Y1cK53Im6_K4g52KNsJo-e5lcia7svT9Cf3rMYi3PfIL1Fh4ABuvGwtM6xjP2Faao79dzG84_r8ifZ03q7hOkqB9Pjc6L8Q7fwNkwN37bDnjLPDGni4Ok_6qL_yPnr3wQQat7FTJRLp0nWx5Dmc00jS5tPFOYPGGjqJu6ZsdlbioAEuZxHN07l0oxLRfzkpPFpAtldNimrKflc3DA.g-DNwVxEG4ZBgPN4KH3dYXUArALOv8Ngnf0-o3h4rwI&amp;dib_tag=se&amp;keywords=ultrasonic+sensor&amp;qid=1718055818&amp;sprefix=ultrasonic+sensor%2Caps%2C133&amp;sr=8-7" xr:uid="{CBA75C76-4A16-468A-BA2F-F0101000CCE3}"/>
    <hyperlink ref="G15" r:id="rId10" display="https://www.amazon.com/HiLetgo-Infrared-Avoidance-Reflective-Photoelectric/dp/B07W97H2WS/ref=sr_1_5_pp?crid=3UBP5T26PTAFK&amp;dib=eyJ2IjoiMSJ9.VpPwGGmw6ItA7W2SnBj3gWagkShsavJIHQIUCerhUGpnEOAhsLv6AUPig90P4sh33xFUYDgpJr5OX4e7bfAX3LV5XC8l8bm4NFQcZv82ujTvgwJv89Js9kLwbda2OpF1v4CVE7g1N8dWpGHY598pyhq01zzmqaCvOqEx1OM9fPuNBrYh9Arh0waq0LhB1cXRAmzwapzLaPp6SXKRfKck38ZEajm_ZcfSR_LtXcQjipmiznvlKiny38Bn3Nydtfjrv5l0js1HtBErsA3NkFIRxNpp0pcbOoyjmCXubI5O-Xs.ysxjatLqmDmEzTyG8PcvmZ9ccTgqbWusOb4ZGJn8DB0&amp;dib_tag=se&amp;keywords=infrared+sensor&amp;qid=1718055950&amp;sprefix=infrared+sensor%2Caps%2C109&amp;sr=8-5" xr:uid="{4FC3E389-6797-49EE-A18B-2A4330E42BA0}"/>
    <hyperlink ref="G19" r:id="rId11" display="https://www.amazon.com/HiLetgo-20pcs-2-54mm-Single-Header/dp/B07R5QDL8D/ref=sr_1_3_sspa?crid=3PNHUDHR82AJ0&amp;dib=eyJ2IjoiMSJ9.5OXtCFC0JIkrUc-_k25gJvn5Fpd_PQXSY4EfNtXQwWO9thbVWFaa2lhaNNZJtY4DlJhI_dPWBT3E5E7EGhjJ2bqGk_8tpuaxzRUDyW0doeuFd_8Qmigak6kZvao5b9tk05-FZ7XN5R9tpotNptypPsUY0vgoUT-W9HXUSe5n-bsYb0ANnTzuZoS6OqFR1SnovyEhKxbb25lPj2z61m4TldZHl1tF3hpn9TIFjMdG_JF-Uj2sWovRYn_0N5pVIkpgDtmuKP4KWqyw_r2eUJ9KRVJ0C-jlJLALzVA7dKO8zP0.J-aOeYkTGqj_Lv41_z1iWQjsSGB5RCdO-drrgQUyUvc&amp;dib_tag=se&amp;keywords=pin+headers&amp;qid=1718122981&amp;sprefix=pin+headers%2Caps%2C125&amp;sr=8-3-spons&amp;sp_csd=d2lkZ2V0TmFtZT1zcF9hdGY&amp;psc=1" xr:uid="{A95CAF81-39E8-413D-BB82-A2930D1D538C}"/>
    <hyperlink ref="G16" r:id="rId12" display="https://www.amazon.com/Regulator-Reducer-Converter-Aircraft-MP1584EN/dp/B0B779ZYN1/ref=sr_1_2?crid=32DA1PQZVFJHD&amp;dib=eyJ2IjoiMSJ9.kxQew7vXptze8ZYuYIuMix8IncaXLDue0wEvmWYV4WuiVVr9CNQXRV1UW6W39yfK1bMQPjRKyvo78JrhsJ7sP_O86Zl_d6W-WmhxSMPaEMCXic2q3X4b8IMxdWILssXW5fpO30pN6fXxpbjya159y7brCLvP106g5hJQ8DbL6FEM1K5l_t2sdCIu2CqkEhDJBtvzHouQ71wQCN8DdIMuEKitfHkgl5IwunKmpxc4WMuWLFMESji_z-BKlzUODhSVEpFyacvhlhZUjMD0C_AeL_BpBiZGUqTkTp3suYNkd34.NZe3leSkOm8vC_XX4p5Xb0uafpX1C0QX96CmQN8h6YQ&amp;dib_tag=se&amp;keywords=0.5W%2B5v%2Bbuck%2Bconverter&amp;qid=1718208177&amp;sprefix=0.5w%2B5v%2Bbuck%2Bconverter%2Caps%2C180&amp;sr=8-2&amp;th=1" xr:uid="{25D1FCE7-0969-4515-976F-12BA89E2BA61}"/>
    <hyperlink ref="G9" r:id="rId13" display="https://www.amazon.com/Battery-Airplane-Quadcopter-Helicopter-Multi-Motor/dp/B07THZG4QT/ref=sr_1_59?crid=3IHWYF1YJOMB0&amp;dib=eyJ2IjoiMSJ9.1D2o0enaAEVxrCjV3rvWwWBvRBkOcAaJFHm9IdzM4PGxHavJWtLtAwx5GxeM9GslP_T0RRWQOxlpYP6XT-sgjg-wnseEBR5ro22RGa8LVPef1rnBPPxxkpMMU51o5OpTT5Dm_BpG6j-ws2kq4kXqonx4Lz_rei5AxDFJbIPThK542xx0M0hlnK-0O6Cnr6kwcPkdaBnR1-ZKGmzggn8-3XaFCa2b-yDYnfeAm3EJQohIEKtoOCsiAo1-5VbTNtSKe-8AMDgCgqSSCn9X7Er3_3R9ptdWKicIisOgPpxyFQA.YobyG0viVB_gwSOecfw0-to26AXL-UkO4f-0C8uAYEw&amp;dib_tag=se&amp;keywords=3s+lipo+battery&amp;qid=1718210975&amp;sprefix=3s+lipo+battery%2Caps%2C210&amp;sr=8-59" xr:uid="{2BBC63A6-9EB2-4B46-8842-CBFCC8DE6C23}"/>
    <hyperlink ref="G18" r:id="rId14" display="https://www.amazon.com/eBoot-Connector-Female-Cable-Battery/dp/B01M5AHF0Z/ref=sr_1_3_sspa?crid=2PLEFHDCHP6RQ&amp;dib=eyJ2IjoiMSJ9.R9sd0QSy3hH-8KdHca5UikSB4OrNZeOU4u1OFZ64RnerspE6BcW-inRP7s1rLKL7rCIM-aidE39B83nqOYtJ8fM2qXHTo30dGvib29Bl5Yr-xy6fB8MzwZG7J1K2wbozc2oU0B_XOXRsuBbspa31kUZCHAAuc5Nr4E9f0GdNHs5USpBEYTuepVeu5FegWfCij1wT2bPuq8G6B5-4TS7mC4Id1oT_n8RICXqIuUqxQy1Y2dUvqr2NiAmA5C4DraDUbL74e1L5pdnur-u5QdvktlWTWik0Izrj2hCzHJE-N9E.VZPkSYozGie1GOuiys17LJmF0Fea_9Uw7nmFuLpLiME&amp;dib_tag=se&amp;keywords=jst+connector&amp;qid=1718211055&amp;sprefix=JST+%2Caps%2C126&amp;sr=8-3-spons&amp;sp_csd=d2lkZ2V0TmFtZT1zcF9hdGY&amp;psc=1" xr:uid="{2FAE89FC-C176-4F80-8321-915F4A3EC523}"/>
    <hyperlink ref="G17" r:id="rId15" xr:uid="{141E604D-6BD9-4A69-92DC-D51F2C696F26}"/>
    <hyperlink ref="G4" r:id="rId16" xr:uid="{720D01E6-4D7F-4A65-B518-00518C1B2D9A}"/>
    <hyperlink ref="G20" r:id="rId17" display="https://www.amazon.com/EDGELEC-Breadboard-Optional-Assorted-Multicolored/dp/B07GD1ZCHQ/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 xr:uid="{887F8678-A42A-40DF-93E8-D04D5044D801}"/>
    <hyperlink ref="G21" r:id="rId18" display="https://www.amazon.com/EDGELEC-Breadboard-Optional-Assorted-Multicolored/dp/B07GD3JVHD/ref=sr_1_1_sspa?crid=6NEKZ4U7K7YL&amp;dib=eyJ2IjoiMSJ9.tjHxIQLJsk16_0YVtUGN6YeXdt0VqIwh7Zmfzd7nvfS53EpcETZpGW24o_dSdQbJdeV8hiJ3KrzaeLNjRG3lOiXk1pFl9U29_wxTdwXz7s4kJBNYs67g80_SOCciHi8YleXRKAEcklabWgz7kbWFT1W5JRG3n6VrBZvHLDbmvg7dyVwNc2iVYD0wUjboBlIX5IfWHxWihXPnsf1PAKBt8hkacQzeeggrBdYDx9swwv4.CNngDj_14T-aEEFSJtudUZqMW-OhU15A_ITCQDFAKEg&amp;dib_tag=se&amp;keywords=jumper%2Bwires&amp;qid=1722284135&amp;sprefix=jumper%2Bwires%2Caps%2C106&amp;sr=8-1-spons&amp;sp_csd=d2lkZ2V0TmFtZT1zcF9hdGY&amp;th=1" xr:uid="{78D8A128-FC37-4644-84F1-FF4BB5730C0B}"/>
    <hyperlink ref="G22" r:id="rId19" display="https://www.amazon.com/HiLetgo-SYB-170-Breadboard-Colorful-Plates/dp/B071KCZZ4K/ref=sr_1_1_sspa?crid=7LVVDMCP18NW&amp;dib=eyJ2IjoiMSJ9.sKLAC6juGSFujMOqxtsnxAQbaNswFRG2ZWTsnY1syxk6i3tdjccoPo6CKX9woSEEVt8CBD6C06MIWmcYE564d8oo5gmHHIQNpzmdJ0CacuKcmR8c0g838CN6xipAg_C7sFbl8HwWrQ6z7QdWybs17c_sfhTj78MVKZKptr4a2tBRRD8BmjQQS2pZoYoU-KfzRqBvy1fhM8fH6LiF6JaMnpYb-9_SzV5OJpBN5XYCc3A.pzmRmcYjAN0NHDiEZGsmiIIIGsDwOnFLZ1pL8DiZC60&amp;dib_tag=se&amp;keywords=mini+breadboard&amp;qid=1719522974&amp;sprefix=mini+breadboard%2Caps%2C120&amp;sr=8-1-spons&amp;sp_csd=d2lkZ2V0TmFtZT1zcF9hdGY&amp;psc=1" xr:uid="{05FEA5B5-C7BB-4F9E-8FA5-B3515DE12756}"/>
    <hyperlink ref="G23" r:id="rId20" display="https://www.amazon.com/OVONIC-Dual-Battery-Charger-Batteries/dp/B0CR339PFP/ref=sr_1_4_sspa?crid=3OIBSUNC93REO&amp;dib=eyJ2IjoiMSJ9.7Xhu-_KtW58giwKl-xTbA_mO6WukF2QViJdMT3m-TJKoTCwyLNBmUqDThbpnM6fxvS_lG0-bgl1ApIhmAtx7fDhaXQfmf7AEciHKtTrdQHI20nXlSF28H7F8Zp5PNe6Qs9CfdS7zG0oVgRxK9Bh34KUjVlytIYAoPzIZ-ROsrPB87ByrpxJL4Dm73XWUqKmiOqvJbtynVkQeiSgLgcmrTw-9Sjd9FwD-OcV7c8PezzIKZ9_G1KRHGb3wjKPqJTv8FjEjIQpRasUjxmkyMFozA2_LW-rZiv6eN5vNXAYvGus.Bh-5N8uBubJm5MurppjGUTJtZ8ATpvG_jcvFMsqWjhI&amp;dib_tag=se&amp;keywords=lipo+battery+charger&amp;qid=1726259796&amp;sprefix=lipo+battery+charge%2Caps%2C147&amp;sr=8-4-spons&amp;sp_csd=d2lkZ2V0TmFtZT1zcF9hdGY&amp;psc=1" xr:uid="{0171CDB6-5D5B-4576-8DFF-F49691DDCE1D}"/>
  </hyperlinks>
  <pageMargins left="0.7" right="0.7" top="0.75" bottom="0.75" header="0.3" footer="0.3"/>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Lloyd Coulter Whittall</cp:lastModifiedBy>
  <cp:revision/>
  <dcterms:created xsi:type="dcterms:W3CDTF">2024-06-10T16:36:12Z</dcterms:created>
  <dcterms:modified xsi:type="dcterms:W3CDTF">2024-09-13T20:39:43Z</dcterms:modified>
  <cp:category/>
  <cp:contentStatus/>
</cp:coreProperties>
</file>