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ej4570\Downloads\"/>
    </mc:Choice>
  </mc:AlternateContent>
  <xr:revisionPtr revIDLastSave="0" documentId="8_{6C98B409-C1E0-4573-B753-80E7572433DF}" xr6:coauthVersionLast="47" xr6:coauthVersionMax="47" xr10:uidLastSave="{00000000-0000-0000-0000-000000000000}"/>
  <bookViews>
    <workbookView xWindow="25800" yWindow="0" windowWidth="25800" windowHeight="21000" xr2:uid="{4CEB2519-1CF1-4C8A-A7E6-DF5951C9B558}"/>
  </bookViews>
  <sheets>
    <sheet name="A&amp;S GPTI Summe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1" l="1"/>
  <c r="U15" i="1"/>
  <c r="U16" i="1"/>
  <c r="U17" i="1"/>
  <c r="U18" i="1"/>
  <c r="U19" i="1"/>
  <c r="U20" i="1"/>
  <c r="U21" i="1"/>
  <c r="U22" i="1"/>
  <c r="U13" i="1"/>
  <c r="T14" i="1"/>
  <c r="T15" i="1"/>
  <c r="T16" i="1"/>
  <c r="T17" i="1"/>
  <c r="T18" i="1"/>
  <c r="T19" i="1"/>
  <c r="T20" i="1"/>
  <c r="T21" i="1"/>
  <c r="T22" i="1"/>
  <c r="T13" i="1"/>
  <c r="BP85" i="1" a="1"/>
  <c r="BP85" i="1" s="1"/>
  <c r="BP77" i="1" a="1"/>
  <c r="BP77" i="1" s="1"/>
  <c r="BP69" i="1" a="1"/>
  <c r="BP69" i="1" s="1"/>
  <c r="BP61" i="1" a="1"/>
  <c r="BP61" i="1" s="1"/>
  <c r="BP53" i="1" a="1"/>
  <c r="BP53" i="1" s="1"/>
  <c r="BP45" i="1" a="1"/>
  <c r="BP45" i="1" s="1"/>
  <c r="BO85" i="1" a="1"/>
  <c r="BO85" i="1" s="1"/>
  <c r="BO77" i="1" a="1"/>
  <c r="BO77" i="1" s="1"/>
  <c r="BO69" i="1" a="1"/>
  <c r="BO69" i="1" s="1"/>
  <c r="BO61" i="1" a="1"/>
  <c r="BO61" i="1" s="1"/>
  <c r="BO53" i="1" a="1"/>
  <c r="BO53" i="1" s="1"/>
  <c r="BO45" i="1" a="1"/>
  <c r="BO45" i="1" s="1"/>
  <c r="BN85" i="1" a="1"/>
  <c r="BN85" i="1" s="1"/>
  <c r="BN77" i="1" a="1"/>
  <c r="BN77" i="1" s="1"/>
  <c r="BN69" i="1" a="1"/>
  <c r="BN69" i="1" s="1"/>
  <c r="BN61" i="1" a="1"/>
  <c r="BN61" i="1" s="1"/>
  <c r="BN53" i="1" a="1"/>
  <c r="BN53" i="1" s="1"/>
  <c r="BM85" i="1" a="1"/>
  <c r="BM85" i="1" s="1"/>
  <c r="BM77" i="1" a="1"/>
  <c r="BM77" i="1" s="1"/>
  <c r="BM69" i="1" a="1"/>
  <c r="BM69" i="1" s="1"/>
  <c r="BM61" i="1" a="1"/>
  <c r="BM61" i="1" s="1"/>
  <c r="BM53" i="1" a="1"/>
  <c r="BM53" i="1" s="1"/>
  <c r="BN45" i="1" a="1"/>
  <c r="BN45" i="1" s="1"/>
  <c r="BM45" i="1" a="1"/>
  <c r="BM45" i="1" s="1"/>
  <c r="BP37" i="1" a="1"/>
  <c r="BP37" i="1" s="1"/>
  <c r="BO37" i="1" a="1"/>
  <c r="BO37" i="1" s="1"/>
  <c r="BN37" i="1" a="1"/>
  <c r="BN37" i="1" s="1"/>
  <c r="BM37" i="1" a="1"/>
  <c r="BM37" i="1" s="1"/>
  <c r="BL85" i="1" a="1"/>
  <c r="BL85" i="1" s="1"/>
  <c r="BL77" i="1" a="1"/>
  <c r="BL77" i="1" s="1"/>
  <c r="BL69" i="1" a="1"/>
  <c r="BL69" i="1" s="1"/>
  <c r="BL61" i="1" a="1"/>
  <c r="BL61" i="1" s="1"/>
  <c r="BL53" i="1" a="1"/>
  <c r="BL53" i="1" s="1"/>
  <c r="BL45" i="1" a="1"/>
  <c r="BL45" i="1" s="1"/>
  <c r="BL37" i="1" a="1"/>
  <c r="BL37" i="1" s="1"/>
  <c r="BP29" i="1" a="1"/>
  <c r="BP29" i="1" s="1"/>
  <c r="BO29" i="1" a="1"/>
  <c r="BO29" i="1" s="1"/>
  <c r="BN29" i="1" a="1"/>
  <c r="BN29" i="1" s="1"/>
  <c r="BM29" i="1" a="1"/>
  <c r="BM29" i="1" s="1"/>
  <c r="BL29" i="1" a="1"/>
  <c r="BL29" i="1" s="1"/>
  <c r="BP21" i="1" a="1"/>
  <c r="BP21" i="1" s="1"/>
  <c r="BO21" i="1" a="1"/>
  <c r="BO21" i="1" s="1"/>
  <c r="BN21" i="1" a="1"/>
  <c r="BN21" i="1" s="1"/>
  <c r="BM21" i="1" a="1"/>
  <c r="BM21" i="1" s="1"/>
  <c r="BL21" i="1" a="1"/>
  <c r="BL21" i="1" s="1"/>
  <c r="BP13" i="1" a="1"/>
  <c r="BP13" i="1" s="1"/>
  <c r="BO13" i="1" a="1"/>
  <c r="BO13" i="1" s="1"/>
  <c r="BN13" i="1" a="1"/>
  <c r="BN13" i="1" s="1"/>
  <c r="BM13" i="1" a="1"/>
  <c r="BM13" i="1" s="1"/>
  <c r="BL13" i="1" a="1"/>
  <c r="BL13" i="1" s="1"/>
  <c r="BK13" i="1" a="1"/>
  <c r="BK13" i="1" s="1"/>
  <c r="C100" i="1" l="1"/>
  <c r="C98" i="1"/>
  <c r="C96" i="1"/>
  <c r="C94" i="1"/>
  <c r="C92" i="1"/>
  <c r="C90" i="1"/>
  <c r="C91" i="1"/>
  <c r="C88" i="1"/>
  <c r="C86" i="1"/>
  <c r="C84" i="1"/>
  <c r="C82" i="1"/>
  <c r="C80" i="1"/>
  <c r="C78" i="1"/>
  <c r="C76" i="1"/>
  <c r="C74" i="1"/>
  <c r="C72" i="1"/>
  <c r="C70" i="1"/>
  <c r="C68" i="1"/>
  <c r="C66" i="1"/>
  <c r="C64" i="1"/>
  <c r="C62" i="1"/>
  <c r="C60" i="1"/>
  <c r="C58" i="1"/>
  <c r="C56" i="1"/>
  <c r="C54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24" i="1"/>
  <c r="C22" i="1"/>
  <c r="C20" i="1"/>
  <c r="C18" i="1"/>
  <c r="C16" i="1"/>
  <c r="C99" i="1"/>
  <c r="C97" i="1"/>
  <c r="C95" i="1"/>
  <c r="C93" i="1"/>
  <c r="C89" i="1"/>
  <c r="C87" i="1"/>
  <c r="C85" i="1"/>
  <c r="C83" i="1"/>
  <c r="C81" i="1"/>
  <c r="C79" i="1"/>
  <c r="C77" i="1"/>
  <c r="C75" i="1"/>
  <c r="C73" i="1"/>
  <c r="C71" i="1"/>
  <c r="C69" i="1"/>
  <c r="C67" i="1"/>
  <c r="C65" i="1"/>
  <c r="C63" i="1"/>
  <c r="C61" i="1"/>
  <c r="C59" i="1"/>
  <c r="C57" i="1"/>
  <c r="C55" i="1"/>
  <c r="C53" i="1"/>
  <c r="C51" i="1"/>
  <c r="C49" i="1"/>
  <c r="C47" i="1"/>
  <c r="C45" i="1"/>
  <c r="C43" i="1"/>
  <c r="C41" i="1"/>
  <c r="C39" i="1"/>
  <c r="C37" i="1"/>
  <c r="C35" i="1"/>
  <c r="C33" i="1"/>
  <c r="C31" i="1"/>
  <c r="C29" i="1"/>
  <c r="C27" i="1"/>
  <c r="C25" i="1"/>
  <c r="C23" i="1"/>
  <c r="C21" i="1"/>
  <c r="C19" i="1"/>
  <c r="C17" i="1"/>
  <c r="C15" i="1"/>
  <c r="C13" i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<sst xmlns="http://schemas.openxmlformats.org/spreadsheetml/2006/main" count="140" uniqueCount="86">
  <si>
    <t>A&amp;S GRADUATE STUDENT FACULTY SPREADSHEET          Last Update: 04/16/25</t>
  </si>
  <si>
    <t>DEPARTMENT INFORMATION</t>
  </si>
  <si>
    <t>LINKED RESOURCES</t>
  </si>
  <si>
    <t>Dept. Name:</t>
  </si>
  <si>
    <t>Link</t>
  </si>
  <si>
    <t>HRSC Website</t>
  </si>
  <si>
    <t>Graduate School Website</t>
  </si>
  <si>
    <t>Org #:</t>
  </si>
  <si>
    <t>Cherwell/Ticket Portal</t>
  </si>
  <si>
    <t>Graduate School - Funding Administration</t>
  </si>
  <si>
    <t>Contact:</t>
  </si>
  <si>
    <t>Graduate Student Appointment Manual (Funding Admin)</t>
  </si>
  <si>
    <t>Offer Letter Templates (Funding Admin)</t>
  </si>
  <si>
    <t>CHERWELL INFORMATION</t>
  </si>
  <si>
    <t>Salary Spreadsheets (Funding Admin)</t>
  </si>
  <si>
    <t xml:space="preserve">Ticket #: </t>
  </si>
  <si>
    <t>Send Completed spreadsheet to:</t>
  </si>
  <si>
    <t>hrsc@colorado.edu</t>
  </si>
  <si>
    <t>International Student and Scholar Services</t>
  </si>
  <si>
    <t>EMPLOYEE INFO.</t>
  </si>
  <si>
    <t>PRE-EMPLOYMENT INFO.</t>
  </si>
  <si>
    <t>SUPERVISOR INFO.</t>
  </si>
  <si>
    <t>JOB INFO.</t>
  </si>
  <si>
    <t>AUTO-TERMINATION INFO.</t>
  </si>
  <si>
    <t>FUNDING INFO.</t>
  </si>
  <si>
    <t>TUITION REMISSION INFO.</t>
  </si>
  <si>
    <t>ADDL. INFO</t>
  </si>
  <si>
    <t>HRSC USE ONLY</t>
  </si>
  <si>
    <t>A&amp;S UNIT &amp; COLLEGE USE ONLY</t>
  </si>
  <si>
    <t>Ticket</t>
  </si>
  <si>
    <t>Transaction Type</t>
  </si>
  <si>
    <t>Special Situations</t>
  </si>
  <si>
    <t>Last Name</t>
  </si>
  <si>
    <t>First Name</t>
  </si>
  <si>
    <t>Empl ID</t>
  </si>
  <si>
    <t>Employee Email</t>
  </si>
  <si>
    <t>Taleo Sent</t>
  </si>
  <si>
    <t>Additional Steps (I-9)</t>
  </si>
  <si>
    <t>SPVR Last Name</t>
  </si>
  <si>
    <t>SPVR Empl ID</t>
  </si>
  <si>
    <t>SPVR Position Nbr</t>
  </si>
  <si>
    <t>Contract Term</t>
  </si>
  <si>
    <t>Contract Dates</t>
  </si>
  <si>
    <t>Effective Date</t>
  </si>
  <si>
    <t>Job Code - Job Title</t>
  </si>
  <si>
    <t>Working Title</t>
  </si>
  <si>
    <t>% Time</t>
  </si>
  <si>
    <t>Contract Amount</t>
  </si>
  <si>
    <t>Set up Auto-Term</t>
  </si>
  <si>
    <t>Last Day</t>
  </si>
  <si>
    <t>Funding Speedtype</t>
  </si>
  <si>
    <t>Perc 1</t>
  </si>
  <si>
    <t>Split Funding Speedtype 2</t>
  </si>
  <si>
    <t>Perc 2</t>
  </si>
  <si>
    <t>Split Funding Speedtype 3</t>
  </si>
  <si>
    <t>Perc 3</t>
  </si>
  <si>
    <t>Receives TUIT Rem</t>
  </si>
  <si>
    <t>TUIT Rem %</t>
  </si>
  <si>
    <t>Student ID</t>
  </si>
  <si>
    <t>Job Rec</t>
  </si>
  <si>
    <t>Position Nbr</t>
  </si>
  <si>
    <t>I-9 Sent Date</t>
  </si>
  <si>
    <t>Trans ID</t>
  </si>
  <si>
    <t>TUIT Rem Entry Date</t>
  </si>
  <si>
    <t>HRSC Notes</t>
  </si>
  <si>
    <t>Notes</t>
  </si>
  <si>
    <t xml:space="preserve">Supervisor Position </t>
  </si>
  <si>
    <t xml:space="preserve">Course Name </t>
  </si>
  <si>
    <t>Job Title</t>
  </si>
  <si>
    <t>Credit Hours</t>
  </si>
  <si>
    <t>%Time</t>
  </si>
  <si>
    <t>Salary</t>
  </si>
  <si>
    <t>Hours per week</t>
  </si>
  <si>
    <t>Tuition Remission</t>
  </si>
  <si>
    <t>Summer Session Approval</t>
  </si>
  <si>
    <t>Job</t>
  </si>
  <si>
    <t>Credit</t>
  </si>
  <si>
    <t>Hr/Week</t>
  </si>
  <si>
    <t>Credit Hour</t>
  </si>
  <si>
    <t xml:space="preserve">Hr/Week </t>
  </si>
  <si>
    <t>Tuition Credits</t>
  </si>
  <si>
    <t>1503 - GPTI</t>
  </si>
  <si>
    <t>9-18</t>
  </si>
  <si>
    <t>Address Line (Department Name)</t>
  </si>
  <si>
    <t xml:space="preserve">Department Address UCB (i.e. UCB 099) </t>
  </si>
  <si>
    <t>Section (i.e. DEPT 1050-001)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</si>
</sst>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62757F"/>
      <name val="Segoe UI Semibold"/>
      <family val="2"/>
    </font>
    <font>
      <sz val="22"/>
      <color rgb="FFFFFFFF"/>
      <name val="Segoe UI Semibold"/>
      <family val="2"/>
    </font>
    <font>
      <sz val="14"/>
      <color rgb="FFFFFFFF"/>
      <name val="Segoe UI Semibold"/>
      <family val="2"/>
    </font>
    <font>
      <b/>
      <sz val="10"/>
      <color theme="1"/>
      <name val="Segoe UI"/>
      <family val="2"/>
    </font>
    <font>
      <b/>
      <sz val="10"/>
      <color rgb="FF62757F"/>
      <name val="Segoe UI Semibold"/>
      <family val="2"/>
    </font>
    <font>
      <b/>
      <sz val="15"/>
      <color rgb="FFFFFFFF"/>
      <name val="Segoe UI Semibold"/>
      <family val="2"/>
    </font>
    <font>
      <sz val="14"/>
      <color rgb="FF62757F"/>
      <name val="Segoe UI Semibold"/>
      <family val="2"/>
    </font>
    <font>
      <sz val="13"/>
      <color rgb="FF313A40"/>
      <name val="Segoe UI Semibold"/>
      <family val="2"/>
    </font>
    <font>
      <sz val="13"/>
      <color rgb="FF49575F"/>
      <name val="Segoe UI Semibold"/>
      <family val="2"/>
    </font>
    <font>
      <sz val="14"/>
      <name val="Segoe UI Semibold"/>
      <family val="2"/>
    </font>
    <font>
      <u/>
      <sz val="13"/>
      <color rgb="FF0563C1"/>
      <name val="Segoe UI Semibold"/>
      <family val="2"/>
    </font>
    <font>
      <b/>
      <sz val="14"/>
      <name val="Segoe UI Semibold"/>
      <family val="2"/>
    </font>
    <font>
      <b/>
      <sz val="13"/>
      <color rgb="FFFFFFFF"/>
      <name val="Segoe UI Semibold"/>
      <family val="2"/>
    </font>
    <font>
      <b/>
      <sz val="13"/>
      <color rgb="FF313A40"/>
      <name val="Segoe UI Semibold"/>
      <family val="2"/>
    </font>
    <font>
      <b/>
      <sz val="13"/>
      <color rgb="FF322214"/>
      <name val="Segoe UI Semibold"/>
      <family val="2"/>
    </font>
    <font>
      <sz val="13"/>
      <color rgb="FF62757F"/>
      <name val="Segoe UI Semibold"/>
      <family val="2"/>
    </font>
    <font>
      <b/>
      <sz val="13"/>
      <color rgb="FFC00000"/>
      <name val="Segoe UI Semibold"/>
      <family val="2"/>
    </font>
    <font>
      <sz val="13"/>
      <color theme="0"/>
      <name val="Segoe UI Semibold"/>
      <family val="2"/>
    </font>
    <font>
      <sz val="12"/>
      <color theme="0"/>
      <name val="Segoe UI Semibold"/>
      <family val="2"/>
    </font>
    <font>
      <sz val="13"/>
      <name val="Segoe UI Semibold"/>
      <family val="2"/>
    </font>
    <font>
      <u/>
      <sz val="13"/>
      <color theme="10"/>
      <name val="Segoe UI Semibold"/>
      <family val="2"/>
    </font>
    <font>
      <sz val="13"/>
      <color theme="1"/>
      <name val="Calibri Light"/>
      <family val="2"/>
      <scheme val="major"/>
    </font>
    <font>
      <sz val="10"/>
      <color rgb="FFFF0000"/>
      <name val="Segoe UI"/>
      <family val="2"/>
    </font>
    <font>
      <sz val="13"/>
      <color rgb="FFFF0000"/>
      <name val="Calibri Light"/>
      <family val="2"/>
      <scheme val="major"/>
    </font>
    <font>
      <b/>
      <sz val="10"/>
      <color rgb="FFFF0000"/>
      <name val="Segoe UI"/>
      <family val="2"/>
    </font>
    <font>
      <sz val="13"/>
      <color theme="0"/>
      <name val="Calibri"/>
      <family val="2"/>
      <scheme val="minor"/>
    </font>
    <font>
      <sz val="13"/>
      <color theme="0"/>
      <name val="Calibri Light"/>
      <family val="2"/>
      <scheme val="major"/>
    </font>
    <font>
      <sz val="12"/>
      <color theme="1" tint="-0.249977111117893"/>
      <name val="Calibri Light"/>
      <family val="2"/>
      <scheme val="major"/>
    </font>
    <font>
      <sz val="12"/>
      <color rgb="FFFF0000"/>
      <name val="Calibri Light"/>
      <family val="2"/>
      <scheme val="maj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7F6275"/>
        <bgColor rgb="FF000000"/>
      </patternFill>
    </fill>
    <fill>
      <patternFill patternType="solid">
        <fgColor rgb="FF7F6275"/>
        <bgColor rgb="FF62757F"/>
      </patternFill>
    </fill>
    <fill>
      <patternFill patternType="solid">
        <fgColor rgb="FFCEC0C8"/>
        <bgColor rgb="FFA6B4BB"/>
      </patternFill>
    </fill>
    <fill>
      <patternFill patternType="solid">
        <fgColor rgb="FFCEC0C8"/>
        <bgColor rgb="FF8698A2"/>
      </patternFill>
    </fill>
    <fill>
      <patternFill patternType="solid">
        <fgColor rgb="FFE6DFE0"/>
        <bgColor rgb="FFA6B4BB"/>
      </patternFill>
    </fill>
    <fill>
      <patternFill patternType="solid">
        <fgColor rgb="FF7F6275"/>
        <bgColor indexed="64"/>
      </patternFill>
    </fill>
    <fill>
      <patternFill patternType="solid">
        <fgColor rgb="FF5F4957"/>
        <bgColor indexed="64"/>
      </patternFill>
    </fill>
    <fill>
      <patternFill patternType="solid">
        <fgColor rgb="FFE6DFE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rgb="FFDFE3E6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rgb="FF62757F"/>
      </right>
      <top/>
      <bottom style="medium">
        <color rgb="FFFFFFFF"/>
      </bottom>
      <diagonal/>
    </border>
    <border>
      <left style="thin">
        <color rgb="FF62757F"/>
      </left>
      <right/>
      <top style="medium">
        <color rgb="FFDFE3E6"/>
      </top>
      <bottom style="medium">
        <color rgb="FFFFFFFF"/>
      </bottom>
      <diagonal/>
    </border>
    <border>
      <left/>
      <right/>
      <top style="medium">
        <color rgb="FFDFE3E6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/>
      <right/>
      <top style="thin">
        <color rgb="FF62757F"/>
      </top>
      <bottom style="thin">
        <color rgb="FF62757F"/>
      </bottom>
      <diagonal/>
    </border>
    <border>
      <left/>
      <right style="thin">
        <color rgb="FF62757F"/>
      </right>
      <top/>
      <bottom/>
      <diagonal/>
    </border>
    <border>
      <left style="thin">
        <color rgb="FF62757F"/>
      </left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 style="thin">
        <color rgb="FF62757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/>
      <top style="medium">
        <color indexed="64"/>
      </top>
      <bottom style="thin">
        <color rgb="FF7F6275"/>
      </bottom>
      <diagonal/>
    </border>
    <border>
      <left style="medium">
        <color indexed="64"/>
      </left>
      <right/>
      <top/>
      <bottom/>
      <diagonal/>
    </border>
    <border>
      <left style="thin">
        <color rgb="FF7F6275"/>
      </left>
      <right style="thin">
        <color rgb="FF7F6275"/>
      </right>
      <top style="thin">
        <color rgb="FF7F6275"/>
      </top>
      <bottom style="thin">
        <color rgb="FF7F6275"/>
      </bottom>
      <diagonal/>
    </border>
    <border>
      <left style="medium">
        <color rgb="FFFFFFFF"/>
      </left>
      <right/>
      <top style="medium">
        <color rgb="FFDFE3E6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7F6275"/>
      </bottom>
      <diagonal/>
    </border>
    <border>
      <left style="thin">
        <color rgb="FF7F6275"/>
      </left>
      <right style="thin">
        <color rgb="FF7F6275"/>
      </right>
      <top/>
      <bottom style="thin">
        <color rgb="FF7F627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 tint="0.39997558519241921"/>
      </top>
      <bottom style="thin">
        <color theme="1" tint="0.3999755851924192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38">
    <xf numFmtId="0" fontId="0" fillId="0" borderId="0" xfId="0"/>
    <xf numFmtId="0" fontId="6" fillId="2" borderId="3" xfId="4" applyFont="1" applyFill="1" applyBorder="1" applyAlignment="1">
      <alignment horizontal="left"/>
    </xf>
    <xf numFmtId="0" fontId="6" fillId="2" borderId="3" xfId="4" applyFont="1" applyFill="1" applyBorder="1" applyAlignment="1">
      <alignment horizontal="left"/>
    </xf>
    <xf numFmtId="0" fontId="5" fillId="0" borderId="0" xfId="0" applyFont="1"/>
    <xf numFmtId="0" fontId="6" fillId="2" borderId="3" xfId="4" applyFont="1" applyFill="1" applyBorder="1" applyAlignment="1"/>
    <xf numFmtId="0" fontId="9" fillId="0" borderId="6" xfId="1" applyFont="1" applyFill="1" applyBorder="1" applyAlignment="1"/>
    <xf numFmtId="9" fontId="10" fillId="0" borderId="0" xfId="4" applyNumberFormat="1" applyFont="1" applyFill="1" applyBorder="1" applyAlignment="1">
      <alignment horizontal="right"/>
    </xf>
    <xf numFmtId="0" fontId="10" fillId="0" borderId="0" xfId="4" applyFont="1" applyFill="1" applyBorder="1" applyAlignment="1">
      <alignment horizontal="right"/>
    </xf>
    <xf numFmtId="0" fontId="10" fillId="0" borderId="0" xfId="4" applyFont="1" applyFill="1" applyBorder="1" applyAlignment="1">
      <alignment horizontal="left"/>
    </xf>
    <xf numFmtId="0" fontId="11" fillId="0" borderId="0" xfId="0" applyFont="1"/>
    <xf numFmtId="0" fontId="14" fillId="0" borderId="12" xfId="0" applyFont="1" applyBorder="1"/>
    <xf numFmtId="0" fontId="15" fillId="5" borderId="0" xfId="6" applyFont="1" applyFill="1" applyBorder="1" applyAlignment="1">
      <alignment horizontal="right" indent="1"/>
    </xf>
    <xf numFmtId="0" fontId="12" fillId="6" borderId="13" xfId="0" applyFont="1" applyFill="1" applyBorder="1" applyAlignment="1">
      <alignment shrinkToFit="1"/>
    </xf>
    <xf numFmtId="9" fontId="11" fillId="0" borderId="0" xfId="3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4" fillId="0" borderId="15" xfId="0" applyFont="1" applyBorder="1"/>
    <xf numFmtId="0" fontId="14" fillId="0" borderId="0" xfId="0" applyFont="1"/>
    <xf numFmtId="0" fontId="16" fillId="0" borderId="15" xfId="0" applyFont="1" applyBorder="1"/>
    <xf numFmtId="0" fontId="17" fillId="6" borderId="13" xfId="0" applyFont="1" applyFill="1" applyBorder="1"/>
    <xf numFmtId="0" fontId="13" fillId="0" borderId="14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7" fillId="0" borderId="15" xfId="0" applyFont="1" applyBorder="1"/>
    <xf numFmtId="9" fontId="19" fillId="0" borderId="0" xfId="5" applyNumberFormat="1" applyFont="1" applyFill="1" applyBorder="1" applyAlignment="1">
      <alignment horizontal="right"/>
    </xf>
    <xf numFmtId="0" fontId="19" fillId="0" borderId="0" xfId="5" applyFont="1" applyFill="1" applyBorder="1" applyAlignment="1">
      <alignment horizontal="right"/>
    </xf>
    <xf numFmtId="0" fontId="19" fillId="0" borderId="0" xfId="5" applyFont="1" applyFill="1" applyBorder="1" applyAlignment="1">
      <alignment horizontal="left"/>
    </xf>
    <xf numFmtId="0" fontId="20" fillId="0" borderId="0" xfId="0" applyFont="1"/>
    <xf numFmtId="0" fontId="13" fillId="0" borderId="11" xfId="0" applyFont="1" applyBorder="1" applyAlignment="1">
      <alignment horizontal="left" indent="1"/>
    </xf>
    <xf numFmtId="0" fontId="21" fillId="0" borderId="0" xfId="0" applyFont="1"/>
    <xf numFmtId="0" fontId="21" fillId="0" borderId="15" xfId="0" applyFont="1" applyBorder="1"/>
    <xf numFmtId="9" fontId="20" fillId="0" borderId="0" xfId="3" applyFont="1" applyFill="1" applyBorder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2" fillId="0" borderId="18" xfId="0" applyFont="1" applyBorder="1" applyAlignment="1">
      <alignment vertical="center"/>
    </xf>
    <xf numFmtId="0" fontId="23" fillId="7" borderId="22" xfId="0" applyFont="1" applyFill="1" applyBorder="1" applyAlignment="1">
      <alignment horizontal="center" vertical="center"/>
    </xf>
    <xf numFmtId="0" fontId="23" fillId="7" borderId="22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center" vertical="center" wrapText="1"/>
    </xf>
    <xf numFmtId="0" fontId="23" fillId="7" borderId="25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 wrapText="1"/>
    </xf>
    <xf numFmtId="0" fontId="23" fillId="8" borderId="22" xfId="0" applyFont="1" applyFill="1" applyBorder="1" applyAlignment="1">
      <alignment horizontal="center" vertical="center" wrapText="1"/>
    </xf>
    <xf numFmtId="0" fontId="23" fillId="8" borderId="25" xfId="0" applyFont="1" applyFill="1" applyBorder="1" applyAlignment="1">
      <alignment horizontal="center" vertical="center" wrapText="1"/>
    </xf>
    <xf numFmtId="0" fontId="23" fillId="8" borderId="23" xfId="0" applyFont="1" applyFill="1" applyBorder="1" applyAlignment="1">
      <alignment horizontal="center" vertical="center" wrapText="1"/>
    </xf>
    <xf numFmtId="0" fontId="0" fillId="0" borderId="26" xfId="0" applyBorder="1"/>
    <xf numFmtId="0" fontId="0" fillId="9" borderId="27" xfId="0" applyFill="1" applyBorder="1"/>
    <xf numFmtId="49" fontId="0" fillId="0" borderId="27" xfId="0" applyNumberFormat="1" applyBorder="1"/>
    <xf numFmtId="2" fontId="0" fillId="0" borderId="27" xfId="0" applyNumberFormat="1" applyBorder="1"/>
    <xf numFmtId="14" fontId="0" fillId="0" borderId="27" xfId="0" applyNumberFormat="1" applyBorder="1"/>
    <xf numFmtId="44" fontId="0" fillId="0" borderId="27" xfId="2" applyFont="1" applyBorder="1"/>
    <xf numFmtId="9" fontId="0" fillId="0" borderId="27" xfId="3" applyFont="1" applyBorder="1"/>
    <xf numFmtId="14" fontId="0" fillId="9" borderId="27" xfId="0" applyNumberFormat="1" applyFill="1" applyBorder="1"/>
    <xf numFmtId="49" fontId="0" fillId="9" borderId="27" xfId="0" applyNumberFormat="1" applyFill="1" applyBorder="1"/>
    <xf numFmtId="44" fontId="0" fillId="0" borderId="0" xfId="2" applyFont="1"/>
    <xf numFmtId="9" fontId="0" fillId="0" borderId="0" xfId="3" applyFont="1"/>
    <xf numFmtId="0" fontId="23" fillId="7" borderId="30" xfId="0" applyFont="1" applyFill="1" applyBorder="1" applyAlignment="1">
      <alignment horizontal="center" vertical="center" wrapText="1"/>
    </xf>
    <xf numFmtId="49" fontId="0" fillId="0" borderId="31" xfId="0" applyNumberFormat="1" applyBorder="1"/>
    <xf numFmtId="14" fontId="0" fillId="0" borderId="31" xfId="0" applyNumberFormat="1" applyBorder="1"/>
    <xf numFmtId="0" fontId="23" fillId="7" borderId="32" xfId="0" applyFont="1" applyFill="1" applyBorder="1" applyAlignment="1">
      <alignment horizontal="center" vertical="center" wrapText="1"/>
    </xf>
    <xf numFmtId="9" fontId="0" fillId="0" borderId="31" xfId="3" applyFont="1" applyBorder="1"/>
    <xf numFmtId="14" fontId="0" fillId="0" borderId="0" xfId="0" applyNumberFormat="1"/>
    <xf numFmtId="11" fontId="0" fillId="0" borderId="31" xfId="2" applyNumberFormat="1" applyFont="1" applyBorder="1"/>
    <xf numFmtId="11" fontId="0" fillId="0" borderId="27" xfId="2" applyNumberFormat="1" applyFont="1" applyBorder="1"/>
    <xf numFmtId="11" fontId="0" fillId="0" borderId="0" xfId="2" applyNumberFormat="1" applyFont="1"/>
    <xf numFmtId="14" fontId="0" fillId="0" borderId="31" xfId="2" applyNumberFormat="1" applyFont="1" applyBorder="1"/>
    <xf numFmtId="14" fontId="0" fillId="0" borderId="27" xfId="2" applyNumberFormat="1" applyFont="1" applyBorder="1"/>
    <xf numFmtId="14" fontId="0" fillId="0" borderId="0" xfId="2" applyNumberFormat="1" applyFont="1"/>
    <xf numFmtId="2" fontId="0" fillId="0" borderId="31" xfId="3" applyNumberFormat="1" applyFont="1" applyBorder="1"/>
    <xf numFmtId="2" fontId="0" fillId="0" borderId="27" xfId="3" applyNumberFormat="1" applyFont="1" applyBorder="1"/>
    <xf numFmtId="2" fontId="0" fillId="0" borderId="0" xfId="3" applyNumberFormat="1" applyFont="1"/>
    <xf numFmtId="49" fontId="0" fillId="0" borderId="0" xfId="0" applyNumberFormat="1"/>
    <xf numFmtId="0" fontId="25" fillId="5" borderId="0" xfId="6" applyFont="1" applyFill="1" applyBorder="1" applyAlignment="1">
      <alignment horizontal="right" indent="1"/>
    </xf>
    <xf numFmtId="0" fontId="12" fillId="5" borderId="16" xfId="6" applyFont="1" applyFill="1" applyBorder="1" applyAlignment="1"/>
    <xf numFmtId="0" fontId="12" fillId="5" borderId="11" xfId="6" applyFont="1" applyFill="1" applyBorder="1" applyAlignment="1"/>
    <xf numFmtId="0" fontId="23" fillId="8" borderId="0" xfId="0" applyFont="1" applyFill="1" applyAlignment="1">
      <alignment horizontal="center" vertical="center" wrapText="1"/>
    </xf>
    <xf numFmtId="0" fontId="26" fillId="0" borderId="0" xfId="0" applyFont="1"/>
    <xf numFmtId="0" fontId="27" fillId="10" borderId="0" xfId="0" applyFont="1" applyFill="1" applyProtection="1">
      <protection hidden="1"/>
    </xf>
    <xf numFmtId="0" fontId="28" fillId="0" borderId="0" xfId="0" applyFont="1"/>
    <xf numFmtId="6" fontId="27" fillId="10" borderId="0" xfId="0" applyNumberFormat="1" applyFont="1" applyFill="1" applyProtection="1">
      <protection hidden="1"/>
    </xf>
    <xf numFmtId="0" fontId="29" fillId="11" borderId="33" xfId="0" applyFont="1" applyFill="1" applyBorder="1"/>
    <xf numFmtId="0" fontId="29" fillId="11" borderId="34" xfId="0" applyFont="1" applyFill="1" applyBorder="1"/>
    <xf numFmtId="0" fontId="30" fillId="0" borderId="0" xfId="0" applyFont="1" applyAlignment="1">
      <alignment horizontal="center" vertical="distributed" wrapText="1"/>
    </xf>
    <xf numFmtId="0" fontId="28" fillId="10" borderId="0" xfId="0" applyFont="1" applyFill="1" applyAlignment="1">
      <alignment horizontal="center" vertical="distributed" wrapText="1"/>
    </xf>
    <xf numFmtId="0" fontId="31" fillId="10" borderId="0" xfId="0" applyFont="1" applyFill="1" applyAlignment="1">
      <alignment horizontal="center" vertical="distributed" wrapText="1"/>
    </xf>
    <xf numFmtId="49" fontId="32" fillId="0" borderId="35" xfId="0" applyNumberFormat="1" applyFont="1" applyBorder="1" applyAlignment="1">
      <alignment horizontal="left" shrinkToFit="1"/>
    </xf>
    <xf numFmtId="0" fontId="27" fillId="11" borderId="36" xfId="0" applyFont="1" applyFill="1" applyBorder="1"/>
    <xf numFmtId="9" fontId="27" fillId="11" borderId="36" xfId="0" applyNumberFormat="1" applyFont="1" applyFill="1" applyBorder="1"/>
    <xf numFmtId="6" fontId="27" fillId="11" borderId="37" xfId="0" applyNumberFormat="1" applyFont="1" applyFill="1" applyBorder="1"/>
    <xf numFmtId="2" fontId="27" fillId="11" borderId="36" xfId="0" applyNumberFormat="1" applyFont="1" applyFill="1" applyBorder="1"/>
    <xf numFmtId="0" fontId="32" fillId="0" borderId="0" xfId="0" applyFont="1"/>
    <xf numFmtId="0" fontId="33" fillId="0" borderId="0" xfId="0" applyFont="1"/>
    <xf numFmtId="49" fontId="27" fillId="11" borderId="36" xfId="0" applyNumberFormat="1" applyFont="1" applyFill="1" applyBorder="1" applyAlignment="1">
      <alignment horizontal="right"/>
    </xf>
    <xf numFmtId="0" fontId="27" fillId="11" borderId="38" xfId="0" applyFont="1" applyFill="1" applyBorder="1"/>
    <xf numFmtId="9" fontId="27" fillId="11" borderId="38" xfId="0" applyNumberFormat="1" applyFont="1" applyFill="1" applyBorder="1"/>
    <xf numFmtId="2" fontId="27" fillId="11" borderId="38" xfId="0" applyNumberFormat="1" applyFont="1" applyFill="1" applyBorder="1"/>
    <xf numFmtId="49" fontId="27" fillId="11" borderId="38" xfId="0" applyNumberFormat="1" applyFont="1" applyFill="1" applyBorder="1" applyAlignment="1">
      <alignment horizontal="right"/>
    </xf>
    <xf numFmtId="49" fontId="27" fillId="11" borderId="36" xfId="0" applyNumberFormat="1" applyFont="1" applyFill="1" applyBorder="1" applyAlignment="1">
      <alignment horizontal="left" shrinkToFit="1"/>
    </xf>
    <xf numFmtId="0" fontId="0" fillId="0" borderId="40" xfId="0" applyBorder="1"/>
    <xf numFmtId="10" fontId="0" fillId="0" borderId="40" xfId="0" applyNumberFormat="1" applyBorder="1"/>
    <xf numFmtId="164" fontId="0" fillId="0" borderId="40" xfId="0" applyNumberFormat="1" applyBorder="1"/>
    <xf numFmtId="164" fontId="0" fillId="0" borderId="31" xfId="2" applyNumberFormat="1" applyFont="1" applyBorder="1"/>
    <xf numFmtId="0" fontId="23" fillId="7" borderId="41" xfId="0" applyFont="1" applyFill="1" applyBorder="1" applyAlignment="1">
      <alignment horizontal="center" vertical="center" wrapText="1"/>
    </xf>
    <xf numFmtId="8" fontId="27" fillId="11" borderId="37" xfId="0" applyNumberFormat="1" applyFont="1" applyFill="1" applyBorder="1"/>
    <xf numFmtId="8" fontId="27" fillId="11" borderId="39" xfId="0" applyNumberFormat="1" applyFont="1" applyFill="1" applyBorder="1"/>
    <xf numFmtId="0" fontId="7" fillId="3" borderId="28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/>
    </xf>
    <xf numFmtId="0" fontId="7" fillId="3" borderId="7" xfId="1" applyFont="1" applyFill="1" applyBorder="1" applyAlignment="1"/>
    <xf numFmtId="0" fontId="7" fillId="3" borderId="8" xfId="1" applyFont="1" applyFill="1" applyBorder="1" applyAlignment="1"/>
    <xf numFmtId="0" fontId="12" fillId="4" borderId="9" xfId="0" applyFont="1" applyFill="1" applyBorder="1" applyAlignment="1">
      <alignment horizontal="right" indent="1" shrinkToFit="1"/>
    </xf>
    <xf numFmtId="0" fontId="12" fillId="4" borderId="10" xfId="0" applyFont="1" applyFill="1" applyBorder="1" applyAlignment="1">
      <alignment horizontal="right" indent="1" shrinkToFit="1"/>
    </xf>
    <xf numFmtId="0" fontId="13" fillId="0" borderId="11" xfId="0" applyFont="1" applyBorder="1" applyAlignment="1">
      <alignment horizontal="left" indent="1"/>
    </xf>
    <xf numFmtId="0" fontId="24" fillId="6" borderId="9" xfId="0" applyFont="1" applyFill="1" applyBorder="1" applyAlignment="1">
      <alignment shrinkToFit="1"/>
    </xf>
    <xf numFmtId="0" fontId="24" fillId="6" borderId="10" xfId="0" applyFont="1" applyFill="1" applyBorder="1" applyAlignment="1">
      <alignment shrinkToFit="1"/>
    </xf>
    <xf numFmtId="0" fontId="24" fillId="6" borderId="12" xfId="0" applyFont="1" applyFill="1" applyBorder="1" applyAlignment="1">
      <alignment shrinkToFit="1"/>
    </xf>
    <xf numFmtId="0" fontId="12" fillId="4" borderId="13" xfId="0" applyFont="1" applyFill="1" applyBorder="1" applyAlignment="1">
      <alignment horizontal="right" indent="1" shrinkToFit="1"/>
    </xf>
    <xf numFmtId="0" fontId="12" fillId="4" borderId="0" xfId="0" applyFont="1" applyFill="1" applyAlignment="1">
      <alignment horizontal="right" indent="1" shrinkToFit="1"/>
    </xf>
    <xf numFmtId="0" fontId="13" fillId="0" borderId="14" xfId="0" applyFont="1" applyBorder="1" applyAlignment="1">
      <alignment horizontal="left" indent="1"/>
    </xf>
    <xf numFmtId="0" fontId="24" fillId="6" borderId="13" xfId="0" applyFont="1" applyFill="1" applyBorder="1" applyAlignment="1">
      <alignment shrinkToFit="1"/>
    </xf>
    <xf numFmtId="0" fontId="24" fillId="6" borderId="0" xfId="0" applyFont="1" applyFill="1" applyAlignment="1">
      <alignment shrinkToFit="1"/>
    </xf>
    <xf numFmtId="0" fontId="24" fillId="6" borderId="15" xfId="0" applyFont="1" applyFill="1" applyBorder="1" applyAlignment="1">
      <alignment shrinkToFit="1"/>
    </xf>
    <xf numFmtId="0" fontId="22" fillId="7" borderId="19" xfId="0" applyFont="1" applyFill="1" applyBorder="1" applyAlignment="1">
      <alignment horizontal="center" vertical="center"/>
    </xf>
    <xf numFmtId="0" fontId="22" fillId="7" borderId="20" xfId="0" applyFont="1" applyFill="1" applyBorder="1" applyAlignment="1">
      <alignment horizontal="center" vertical="center"/>
    </xf>
    <xf numFmtId="0" fontId="22" fillId="7" borderId="21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 indent="1" shrinkToFit="1"/>
    </xf>
    <xf numFmtId="0" fontId="18" fillId="0" borderId="0" xfId="0" applyFont="1" applyAlignment="1">
      <alignment horizontal="left" indent="1" shrinkToFit="1"/>
    </xf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24" fillId="6" borderId="4" xfId="0" applyFont="1" applyFill="1" applyBorder="1" applyAlignment="1">
      <alignment shrinkToFit="1"/>
    </xf>
    <xf numFmtId="0" fontId="24" fillId="6" borderId="5" xfId="0" applyFont="1" applyFill="1" applyBorder="1" applyAlignment="1">
      <alignment shrinkToFit="1"/>
    </xf>
    <xf numFmtId="0" fontId="24" fillId="6" borderId="6" xfId="0" applyFont="1" applyFill="1" applyBorder="1" applyAlignment="1">
      <alignment shrinkToFit="1"/>
    </xf>
    <xf numFmtId="0" fontId="4" fillId="5" borderId="11" xfId="6" applyFill="1" applyBorder="1" applyAlignment="1">
      <alignment horizontal="left"/>
    </xf>
    <xf numFmtId="0" fontId="25" fillId="5" borderId="11" xfId="6" applyFont="1" applyFill="1" applyBorder="1" applyAlignment="1">
      <alignment horizontal="center"/>
    </xf>
    <xf numFmtId="0" fontId="25" fillId="5" borderId="17" xfId="6" applyFont="1" applyFill="1" applyBorder="1" applyAlignment="1">
      <alignment horizontal="center"/>
    </xf>
    <xf numFmtId="0" fontId="22" fillId="8" borderId="0" xfId="0" applyFont="1" applyFill="1" applyAlignment="1">
      <alignment horizontal="center" vertical="center"/>
    </xf>
    <xf numFmtId="0" fontId="22" fillId="8" borderId="29" xfId="0" applyFont="1" applyFill="1" applyBorder="1" applyAlignment="1">
      <alignment horizontal="center" vertical="center"/>
    </xf>
    <xf numFmtId="0" fontId="22" fillId="8" borderId="18" xfId="0" applyFont="1" applyFill="1" applyBorder="1" applyAlignment="1">
      <alignment horizontal="center" vertical="center"/>
    </xf>
  </cellXfs>
  <cellStyles count="7">
    <cellStyle name="Currency" xfId="2" builtinId="4"/>
    <cellStyle name="Heading 1" xfId="4" builtinId="16"/>
    <cellStyle name="Heading 2" xfId="5" builtinId="17"/>
    <cellStyle name="Hyperlink" xfId="6" builtinId="8"/>
    <cellStyle name="Normal" xfId="0" builtinId="0"/>
    <cellStyle name="Percent" xfId="3" builtinId="5"/>
    <cellStyle name="RowLevel_1" xfId="1" builtinId="1" iLevel="0"/>
  </cellStyles>
  <dxfs count="37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numFmt numFmtId="2" formatCode="0.00"/>
      <fill>
        <patternFill patternType="solid">
          <fgColor theme="0"/>
          <bgColor theme="0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numFmt numFmtId="2" formatCode="0.00"/>
      <fill>
        <patternFill patternType="solid">
          <fgColor theme="0"/>
          <bgColor theme="0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numFmt numFmtId="10" formatCode="&quot;$&quot;#,##0_);[Red]\(&quot;$&quot;#,##0\)"/>
      <fill>
        <patternFill patternType="solid">
          <fgColor theme="0"/>
          <bgColor theme="0"/>
        </patternFill>
      </fill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numFmt numFmtId="13" formatCode="0%"/>
      <fill>
        <patternFill patternType="solid">
          <fgColor theme="0"/>
          <bgColor theme="0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fill>
        <patternFill patternType="solid">
          <fgColor theme="0"/>
          <bgColor theme="0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fill>
        <patternFill patternType="solid">
          <fgColor theme="0"/>
          <bgColor theme="0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fill>
        <patternFill patternType="solid">
          <fgColor theme="0"/>
          <bgColor theme="0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Segoe UI"/>
        <family val="2"/>
        <scheme val="none"/>
      </font>
      <fill>
        <patternFill patternType="solid">
          <fgColor theme="0"/>
          <bgColor theme="0"/>
        </patternFill>
      </fill>
    </dxf>
    <dxf>
      <border>
        <bottom style="hair">
          <color theme="1" tint="0.39994506668294322"/>
        </bottom>
      </border>
    </dxf>
    <dxf>
      <fill>
        <patternFill patternType="solid">
          <fgColor theme="0" tint="-0.14999847407452621"/>
          <bgColor theme="0" tint="-0.14999847407452621"/>
        </patternFill>
      </fill>
      <border>
        <bottom style="hair">
          <color theme="1" tint="0.39994506668294322"/>
        </bottom>
      </border>
    </dxf>
    <dxf>
      <font>
        <b/>
        <i val="0"/>
        <color theme="0"/>
      </font>
      <fill>
        <patternFill>
          <bgColor theme="1"/>
        </patternFill>
      </fill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horizontal style="thin">
          <color theme="1"/>
        </horizontal>
      </border>
    </dxf>
  </dxfs>
  <tableStyles count="1" defaultTableStyle="TableStyleMedium2" defaultPivotStyle="PivotStyleLight16">
    <tableStyle name="TableStyleMedium1 2" pivot="0" count="6" xr9:uid="{455DDCB5-9683-43F2-BA72-AAEB8C96D675}">
      <tableStyleElement type="wholeTable" dxfId="36"/>
      <tableStyleElement type="headerRow" dxfId="35"/>
      <tableStyleElement type="totalRow" dxfId="34"/>
      <tableStyleElement type="firstColumn" dxfId="33"/>
      <tableStyleElement type="firstRowStripe" dxfId="32"/>
      <tableStyleElement type="secondRowStrip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C1511D-810C-4002-B202-82DD518095AE}" name="Table1" displayName="Table1" ref="BC14:BH21" totalsRowShown="0" headerRowDxfId="30" dataDxfId="28" headerRowBorderDxfId="29" tableBorderDxfId="27" totalsRowBorderDxfId="26">
  <autoFilter ref="BC14:BH21" xr:uid="{32C1511D-810C-4002-B202-82DD518095AE}"/>
  <tableColumns count="6">
    <tableColumn id="1" xr3:uid="{1699F994-8161-4658-B13C-B2536BB24BC5}" name="Job" dataDxfId="25"/>
    <tableColumn id="2" xr3:uid="{21B23176-B7CE-4C16-A3E7-65FBDEFCD98D}" name="Credit Hour" dataDxfId="24"/>
    <tableColumn id="3" xr3:uid="{20E5869E-E3C5-4529-9E2F-5B8FC23CC66C}" name="% Time" dataDxfId="23"/>
    <tableColumn id="4" xr3:uid="{B6CD4453-6B7B-4E3F-AB73-DD9797F4938B}" name="Salary" dataDxfId="22"/>
    <tableColumn id="5" xr3:uid="{468E1EBD-991F-4865-B62F-13D38F4A66F1}" name="Hr/Week " dataDxfId="21"/>
    <tableColumn id="6" xr3:uid="{A15BB52E-96F5-47E7-9B93-3E5071772ED0}" name="Tuition Credits" dataDxfId="20"/>
  </tableColumns>
  <tableStyleInfo name="TableStyleMedium1 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rsc@colorado.edu" TargetMode="External"/><Relationship Id="rId3" Type="http://schemas.openxmlformats.org/officeDocument/2006/relationships/hyperlink" Target="https://www.colorado.edu/graduateschool/faculty-staff/funding-administration" TargetMode="External"/><Relationship Id="rId7" Type="http://schemas.openxmlformats.org/officeDocument/2006/relationships/hyperlink" Target="https://www.colorado.edu/graduateschool/faculty-staff/funding-administration" TargetMode="External"/><Relationship Id="rId2" Type="http://schemas.openxmlformats.org/officeDocument/2006/relationships/hyperlink" Target="https://www.colorado.edu/graduateschool/sites/default/files/attached-files/2022-2023_appointment_manual.pdf" TargetMode="External"/><Relationship Id="rId1" Type="http://schemas.openxmlformats.org/officeDocument/2006/relationships/hyperlink" Target="https://www.colorado.edu/graduateschool/" TargetMode="External"/><Relationship Id="rId6" Type="http://schemas.openxmlformats.org/officeDocument/2006/relationships/hyperlink" Target="https://cu.cherwellondemand.com/CherwellPortal/HRSC?_=6a70924c" TargetMode="External"/><Relationship Id="rId5" Type="http://schemas.openxmlformats.org/officeDocument/2006/relationships/hyperlink" Target="https://www.colorado.edu/hr/hr-service-center" TargetMode="External"/><Relationship Id="rId10" Type="http://schemas.openxmlformats.org/officeDocument/2006/relationships/table" Target="../tables/table1.xml"/><Relationship Id="rId4" Type="http://schemas.openxmlformats.org/officeDocument/2006/relationships/hyperlink" Target="https://www.colorado.edu/graduateschool/faculty-staff/funding-administration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A0ECD-184F-4FB0-AB9B-4391D7264620}">
  <dimension ref="C1:BP105"/>
  <sheetViews>
    <sheetView showGridLines="0" tabSelected="1" topLeftCell="AM1" zoomScale="80" zoomScaleNormal="80" workbookViewId="0">
      <selection activeCell="AS12" sqref="AS12"/>
    </sheetView>
  </sheetViews>
  <sheetFormatPr defaultColWidth="9.140625" defaultRowHeight="15" zeroHeight="1" outlineLevelRow="1" outlineLevelCol="2" x14ac:dyDescent="0.25"/>
  <cols>
    <col min="1" max="1" width="3" customWidth="1"/>
    <col min="2" max="2" width="2.28515625" customWidth="1"/>
    <col min="3" max="3" width="15.5703125" customWidth="1" outlineLevel="1"/>
    <col min="4" max="4" width="15.7109375" customWidth="1"/>
    <col min="5" max="5" width="29.140625" customWidth="1" outlineLevel="1"/>
    <col min="6" max="7" width="18" customWidth="1"/>
    <col min="8" max="8" width="12.85546875" customWidth="1"/>
    <col min="9" max="9" width="29.28515625" customWidth="1" outlineLevel="1"/>
    <col min="10" max="10" width="12.7109375" customWidth="1" outlineLevel="2"/>
    <col min="11" max="11" width="26.28515625" customWidth="1" outlineLevel="2"/>
    <col min="12" max="12" width="12.5703125" customWidth="1"/>
    <col min="13" max="13" width="13.7109375" customWidth="1" outlineLevel="1"/>
    <col min="14" max="14" width="15.28515625" customWidth="1"/>
    <col min="15" max="15" width="16.7109375" customWidth="1"/>
    <col min="16" max="16" width="17.140625" customWidth="1" outlineLevel="1"/>
    <col min="17" max="18" width="29.85546875" customWidth="1"/>
    <col min="19" max="19" width="27.42578125" style="55" hidden="1" customWidth="1" outlineLevel="1"/>
    <col min="20" max="20" width="15.85546875" customWidth="1" collapsed="1"/>
    <col min="21" max="21" width="15.140625" style="56" customWidth="1"/>
    <col min="22" max="22" width="15.7109375" style="56" customWidth="1"/>
    <col min="23" max="23" width="16.7109375" style="56" customWidth="1" outlineLevel="1"/>
    <col min="24" max="24" width="15.85546875" customWidth="1"/>
    <col min="25" max="25" width="15.140625" style="56" customWidth="1"/>
    <col min="26" max="26" width="15.85546875" customWidth="1" outlineLevel="1"/>
    <col min="27" max="27" width="15.140625" style="56" customWidth="1" outlineLevel="1"/>
    <col min="28" max="28" width="14.5703125" customWidth="1" outlineLevel="1"/>
    <col min="29" max="29" width="15.5703125" customWidth="1" outlineLevel="1"/>
    <col min="30" max="30" width="15.5703125" customWidth="1"/>
    <col min="31" max="32" width="15.5703125" customWidth="1" outlineLevel="1"/>
    <col min="33" max="34" width="15.7109375" customWidth="1"/>
    <col min="35" max="37" width="15.7109375" customWidth="1" outlineLevel="1"/>
    <col min="38" max="38" width="26.140625" customWidth="1" outlineLevel="1"/>
    <col min="39" max="39" width="68.140625" customWidth="1"/>
    <col min="40" max="40" width="12.42578125" customWidth="1" outlineLevel="1"/>
    <col min="41" max="41" width="25.140625" customWidth="1" outlineLevel="1"/>
    <col min="42" max="42" width="15" customWidth="1" outlineLevel="1"/>
    <col min="43" max="43" width="14.28515625" customWidth="1" outlineLevel="1"/>
    <col min="44" max="44" width="17.5703125" customWidth="1"/>
    <col min="45" max="45" width="16.85546875" customWidth="1"/>
    <col min="46" max="46" width="19.5703125" customWidth="1"/>
    <col min="47" max="47" width="17.140625" customWidth="1"/>
    <col min="50" max="50" width="10.85546875" bestFit="1" customWidth="1"/>
    <col min="52" max="52" width="12.140625" bestFit="1" customWidth="1"/>
    <col min="53" max="53" width="11" bestFit="1" customWidth="1"/>
    <col min="54" max="54" width="0.140625" customWidth="1"/>
    <col min="55" max="55" width="11.7109375" bestFit="1" customWidth="1"/>
    <col min="56" max="56" width="14.28515625" bestFit="1" customWidth="1"/>
    <col min="57" max="57" width="10.42578125" bestFit="1" customWidth="1"/>
    <col min="58" max="58" width="11.42578125" customWidth="1"/>
    <col min="59" max="59" width="12.42578125" bestFit="1" customWidth="1"/>
    <col min="60" max="60" width="17.140625" bestFit="1" customWidth="1"/>
    <col min="61" max="61" width="9.140625" hidden="1" customWidth="1"/>
    <col min="62" max="62" width="0" hidden="1" customWidth="1"/>
    <col min="68" max="68" width="9.5703125" bestFit="1" customWidth="1"/>
  </cols>
  <sheetData>
    <row r="1" spans="3:68" x14ac:dyDescent="0.25">
      <c r="S1"/>
      <c r="U1"/>
      <c r="V1"/>
      <c r="W1"/>
      <c r="Y1"/>
      <c r="AA1"/>
    </row>
    <row r="2" spans="3:68" s="3" customFormat="1" ht="33.75" thickBot="1" x14ac:dyDescent="0.65">
      <c r="C2" s="1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2"/>
      <c r="AE2" s="2"/>
      <c r="AF2" s="2"/>
      <c r="AG2" s="4"/>
      <c r="AH2" s="4"/>
      <c r="AI2" s="4"/>
      <c r="AJ2" s="4"/>
      <c r="AK2" s="4"/>
      <c r="AL2" s="4"/>
      <c r="AM2" s="4"/>
    </row>
    <row r="3" spans="3:68" s="3" customFormat="1" ht="24.75" thickBot="1" x14ac:dyDescent="0.5">
      <c r="C3" s="106" t="s">
        <v>1</v>
      </c>
      <c r="D3" s="107"/>
      <c r="E3" s="107"/>
      <c r="F3" s="107"/>
      <c r="G3" s="107"/>
      <c r="H3" s="107"/>
      <c r="I3" s="5"/>
      <c r="J3" s="108" t="s">
        <v>2</v>
      </c>
      <c r="K3" s="109"/>
      <c r="L3" s="109"/>
      <c r="M3" s="109"/>
      <c r="N3" s="109"/>
      <c r="O3" s="109"/>
      <c r="P3" s="109"/>
      <c r="Q3" s="6"/>
      <c r="R3" s="7"/>
      <c r="S3" s="7"/>
      <c r="T3" s="7"/>
      <c r="U3" s="7"/>
      <c r="V3" s="7"/>
      <c r="W3" s="7"/>
      <c r="X3" s="7"/>
      <c r="Y3" s="7"/>
      <c r="Z3" s="8"/>
      <c r="AG3"/>
    </row>
    <row r="4" spans="3:68" s="9" customFormat="1" ht="20.25" outlineLevel="1" x14ac:dyDescent="0.35">
      <c r="C4" s="110" t="s">
        <v>3</v>
      </c>
      <c r="D4" s="111"/>
      <c r="E4" s="112"/>
      <c r="F4" s="112"/>
      <c r="G4" s="112"/>
      <c r="H4" s="112"/>
      <c r="I4" s="10"/>
      <c r="J4" s="11" t="s">
        <v>4</v>
      </c>
      <c r="K4" s="12" t="s">
        <v>5</v>
      </c>
      <c r="L4" s="73" t="s">
        <v>4</v>
      </c>
      <c r="M4" s="113" t="s">
        <v>6</v>
      </c>
      <c r="N4" s="114"/>
      <c r="O4" s="114"/>
      <c r="P4" s="115"/>
      <c r="Q4" s="13"/>
      <c r="R4" s="14"/>
      <c r="S4" s="14"/>
      <c r="T4" s="14"/>
      <c r="U4" s="14"/>
      <c r="V4" s="14"/>
      <c r="W4" s="14"/>
      <c r="X4" s="14"/>
      <c r="Y4" s="14"/>
      <c r="Z4" s="15"/>
    </row>
    <row r="5" spans="3:68" s="9" customFormat="1" ht="20.25" outlineLevel="1" x14ac:dyDescent="0.35">
      <c r="C5" s="116" t="s">
        <v>7</v>
      </c>
      <c r="D5" s="117"/>
      <c r="E5" s="118"/>
      <c r="F5" s="118"/>
      <c r="G5" s="118"/>
      <c r="H5" s="118"/>
      <c r="I5" s="16"/>
      <c r="J5" s="11" t="s">
        <v>4</v>
      </c>
      <c r="K5" s="12" t="s">
        <v>8</v>
      </c>
      <c r="L5" s="73" t="s">
        <v>4</v>
      </c>
      <c r="M5" s="119" t="s">
        <v>9</v>
      </c>
      <c r="N5" s="120"/>
      <c r="O5" s="120"/>
      <c r="P5" s="121"/>
      <c r="Q5" s="17"/>
      <c r="R5" s="14"/>
      <c r="S5" s="14"/>
      <c r="T5" s="14"/>
      <c r="U5" s="14"/>
      <c r="V5" s="14"/>
      <c r="W5" s="14"/>
      <c r="X5" s="14"/>
      <c r="Y5" s="14"/>
      <c r="Z5" s="15"/>
    </row>
    <row r="6" spans="3:68" s="9" customFormat="1" ht="20.25" outlineLevel="1" x14ac:dyDescent="0.35">
      <c r="C6" s="116" t="s">
        <v>10</v>
      </c>
      <c r="D6" s="117"/>
      <c r="E6" s="118"/>
      <c r="F6" s="118"/>
      <c r="G6" s="118"/>
      <c r="H6" s="118"/>
      <c r="I6" s="18"/>
      <c r="J6" s="11"/>
      <c r="K6" s="19"/>
      <c r="L6" s="73" t="s">
        <v>4</v>
      </c>
      <c r="M6" s="119" t="s">
        <v>11</v>
      </c>
      <c r="N6" s="120"/>
      <c r="O6" s="120"/>
      <c r="P6" s="121"/>
      <c r="Q6" s="17"/>
      <c r="R6" s="14"/>
      <c r="S6" s="14"/>
      <c r="T6" s="14"/>
      <c r="U6" s="14"/>
      <c r="V6" s="14"/>
      <c r="W6" s="14"/>
      <c r="X6" s="14"/>
      <c r="Y6" s="14"/>
      <c r="Z6" s="15"/>
    </row>
    <row r="7" spans="3:68" s="9" customFormat="1" ht="20.25" outlineLevel="1" x14ac:dyDescent="0.35">
      <c r="C7" s="125"/>
      <c r="D7" s="126"/>
      <c r="E7" s="20"/>
      <c r="F7" s="21"/>
      <c r="G7" s="21"/>
      <c r="H7" s="22"/>
      <c r="I7" s="18"/>
      <c r="J7" s="11"/>
      <c r="K7" s="19"/>
      <c r="L7" s="73" t="s">
        <v>4</v>
      </c>
      <c r="M7" s="119" t="s">
        <v>12</v>
      </c>
      <c r="N7" s="120"/>
      <c r="O7" s="120"/>
      <c r="P7" s="121"/>
      <c r="Q7" s="21"/>
      <c r="R7" s="14"/>
      <c r="S7" s="14"/>
      <c r="T7" s="14"/>
      <c r="U7" s="14"/>
      <c r="V7" s="14"/>
      <c r="W7" s="14"/>
      <c r="X7" s="14"/>
      <c r="Y7" s="14"/>
      <c r="Z7" s="15"/>
    </row>
    <row r="8" spans="3:68" s="3" customFormat="1" ht="21" outlineLevel="1" thickBot="1" x14ac:dyDescent="0.4">
      <c r="C8" s="127" t="s">
        <v>13</v>
      </c>
      <c r="D8" s="128"/>
      <c r="E8" s="128"/>
      <c r="F8" s="128"/>
      <c r="G8" s="128"/>
      <c r="H8" s="128"/>
      <c r="I8" s="23"/>
      <c r="J8" s="11"/>
      <c r="K8" s="19"/>
      <c r="L8" s="73" t="s">
        <v>4</v>
      </c>
      <c r="M8" s="129" t="s">
        <v>14</v>
      </c>
      <c r="N8" s="130"/>
      <c r="O8" s="130"/>
      <c r="P8" s="131"/>
      <c r="Q8" s="24"/>
      <c r="R8" s="25"/>
      <c r="S8" s="25"/>
      <c r="T8" s="25"/>
      <c r="U8" s="25"/>
      <c r="V8" s="25"/>
      <c r="W8" s="25"/>
      <c r="X8" s="25"/>
      <c r="Y8" s="25"/>
      <c r="Z8" s="26"/>
    </row>
    <row r="9" spans="3:68" s="27" customFormat="1" ht="18.75" outlineLevel="1" x14ac:dyDescent="0.35">
      <c r="C9" s="110" t="s">
        <v>15</v>
      </c>
      <c r="D9" s="111"/>
      <c r="E9" s="28"/>
      <c r="F9" s="29"/>
      <c r="G9" s="29"/>
      <c r="H9" s="29"/>
      <c r="I9" s="30"/>
      <c r="J9" s="74" t="s">
        <v>16</v>
      </c>
      <c r="K9" s="75"/>
      <c r="L9" s="132" t="s">
        <v>17</v>
      </c>
      <c r="M9" s="132"/>
      <c r="N9" s="133" t="s">
        <v>18</v>
      </c>
      <c r="O9" s="133"/>
      <c r="P9" s="134"/>
      <c r="Q9" s="31"/>
      <c r="R9" s="32"/>
      <c r="S9" s="32"/>
      <c r="T9" s="32"/>
      <c r="U9" s="32"/>
      <c r="V9" s="32"/>
      <c r="W9" s="32"/>
      <c r="X9" s="32"/>
      <c r="Y9" s="32"/>
      <c r="Z9" s="33"/>
    </row>
    <row r="10" spans="3:68" ht="15.75" thickBot="1" x14ac:dyDescent="0.3">
      <c r="S10"/>
      <c r="U10"/>
      <c r="V10"/>
      <c r="W10"/>
      <c r="Y10"/>
      <c r="AA10"/>
    </row>
    <row r="11" spans="3:68" ht="19.5" thickBot="1" x14ac:dyDescent="0.3">
      <c r="C11" s="34"/>
      <c r="D11" s="35"/>
      <c r="E11" s="34"/>
      <c r="F11" s="122" t="s">
        <v>19</v>
      </c>
      <c r="G11" s="123"/>
      <c r="H11" s="123"/>
      <c r="I11" s="122" t="s">
        <v>20</v>
      </c>
      <c r="J11" s="123"/>
      <c r="K11" s="123"/>
      <c r="L11" s="122" t="s">
        <v>21</v>
      </c>
      <c r="M11" s="123"/>
      <c r="N11" s="124"/>
      <c r="O11" s="122" t="s">
        <v>22</v>
      </c>
      <c r="P11" s="123"/>
      <c r="Q11" s="123"/>
      <c r="R11" s="123"/>
      <c r="S11" s="123"/>
      <c r="T11" s="123"/>
      <c r="U11" s="124"/>
      <c r="V11" s="122" t="s">
        <v>23</v>
      </c>
      <c r="W11" s="124"/>
      <c r="X11" s="122" t="s">
        <v>24</v>
      </c>
      <c r="Y11" s="123"/>
      <c r="Z11" s="123"/>
      <c r="AA11" s="123"/>
      <c r="AB11" s="123"/>
      <c r="AC11" s="124"/>
      <c r="AD11" s="122" t="s">
        <v>25</v>
      </c>
      <c r="AE11" s="123"/>
      <c r="AF11" s="124"/>
      <c r="AG11" s="122" t="s">
        <v>26</v>
      </c>
      <c r="AH11" s="124"/>
      <c r="AI11" s="136" t="s">
        <v>27</v>
      </c>
      <c r="AJ11" s="137"/>
      <c r="AK11" s="137"/>
      <c r="AL11" s="137"/>
      <c r="AO11" s="135" t="s">
        <v>28</v>
      </c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</row>
    <row r="12" spans="3:68" ht="69" x14ac:dyDescent="0.3">
      <c r="C12" s="36" t="s">
        <v>29</v>
      </c>
      <c r="D12" s="37" t="s">
        <v>30</v>
      </c>
      <c r="E12" s="38" t="s">
        <v>31</v>
      </c>
      <c r="F12" s="36" t="s">
        <v>32</v>
      </c>
      <c r="G12" s="39" t="s">
        <v>33</v>
      </c>
      <c r="H12" s="40" t="s">
        <v>34</v>
      </c>
      <c r="I12" s="37" t="s">
        <v>35</v>
      </c>
      <c r="J12" s="41" t="s">
        <v>36</v>
      </c>
      <c r="K12" s="42" t="s">
        <v>37</v>
      </c>
      <c r="L12" s="37" t="s">
        <v>38</v>
      </c>
      <c r="M12" s="42" t="s">
        <v>39</v>
      </c>
      <c r="N12" s="40" t="s">
        <v>40</v>
      </c>
      <c r="O12" s="60" t="s">
        <v>41</v>
      </c>
      <c r="P12" s="60" t="s">
        <v>42</v>
      </c>
      <c r="Q12" s="60" t="s">
        <v>43</v>
      </c>
      <c r="R12" s="60" t="s">
        <v>44</v>
      </c>
      <c r="S12" s="60" t="s">
        <v>45</v>
      </c>
      <c r="T12" s="60" t="s">
        <v>46</v>
      </c>
      <c r="U12" s="60" t="s">
        <v>47</v>
      </c>
      <c r="V12" s="60" t="s">
        <v>48</v>
      </c>
      <c r="W12" s="60" t="s">
        <v>49</v>
      </c>
      <c r="X12" s="57" t="s">
        <v>50</v>
      </c>
      <c r="Y12" s="42" t="s">
        <v>51</v>
      </c>
      <c r="Z12" s="40" t="s">
        <v>52</v>
      </c>
      <c r="AA12" s="41" t="s">
        <v>53</v>
      </c>
      <c r="AB12" s="41" t="s">
        <v>54</v>
      </c>
      <c r="AC12" s="41" t="s">
        <v>55</v>
      </c>
      <c r="AD12" s="60" t="s">
        <v>56</v>
      </c>
      <c r="AE12" s="60" t="s">
        <v>57</v>
      </c>
      <c r="AF12" s="60" t="s">
        <v>58</v>
      </c>
      <c r="AG12" s="40" t="s">
        <v>59</v>
      </c>
      <c r="AH12" s="38" t="s">
        <v>60</v>
      </c>
      <c r="AI12" s="43" t="s">
        <v>61</v>
      </c>
      <c r="AJ12" s="44" t="s">
        <v>62</v>
      </c>
      <c r="AK12" s="44" t="s">
        <v>63</v>
      </c>
      <c r="AL12" s="45" t="s">
        <v>64</v>
      </c>
      <c r="AM12" s="37" t="s">
        <v>65</v>
      </c>
      <c r="AN12" s="46"/>
      <c r="AO12" s="103" t="s">
        <v>83</v>
      </c>
      <c r="AP12" s="103" t="s">
        <v>84</v>
      </c>
      <c r="AQ12" s="103" t="s">
        <v>58</v>
      </c>
      <c r="AR12" s="103" t="s">
        <v>66</v>
      </c>
      <c r="AS12" s="103" t="s">
        <v>85</v>
      </c>
      <c r="AT12" s="103" t="s">
        <v>67</v>
      </c>
      <c r="AU12" s="103" t="s">
        <v>68</v>
      </c>
      <c r="AV12" s="103" t="s">
        <v>69</v>
      </c>
      <c r="AW12" s="103" t="s">
        <v>70</v>
      </c>
      <c r="AX12" s="103" t="s">
        <v>71</v>
      </c>
      <c r="AY12" s="103" t="s">
        <v>72</v>
      </c>
      <c r="AZ12" s="103" t="s">
        <v>73</v>
      </c>
      <c r="BA12" s="76" t="s">
        <v>74</v>
      </c>
      <c r="BC12" s="77"/>
      <c r="BD12" s="77"/>
      <c r="BE12" s="77"/>
      <c r="BF12" s="77"/>
      <c r="BG12" s="77"/>
      <c r="BH12" s="77"/>
      <c r="BI12" s="77"/>
      <c r="BJ12" s="77"/>
      <c r="BK12" s="78" t="s">
        <v>75</v>
      </c>
      <c r="BL12" s="78" t="s">
        <v>76</v>
      </c>
      <c r="BM12" s="78" t="s">
        <v>46</v>
      </c>
      <c r="BN12" s="78" t="s">
        <v>71</v>
      </c>
      <c r="BO12" s="77" t="s">
        <v>77</v>
      </c>
      <c r="BP12" s="77"/>
    </row>
    <row r="13" spans="3:68" ht="17.25" x14ac:dyDescent="0.3">
      <c r="C13" s="47" t="str">
        <f>CONCATENATE("TKT: ",$E$9)</f>
        <v xml:space="preserve">TKT: </v>
      </c>
      <c r="D13" s="48"/>
      <c r="E13" s="48"/>
      <c r="F13" s="48"/>
      <c r="G13" s="48"/>
      <c r="H13" s="48"/>
      <c r="I13" s="48"/>
      <c r="J13" s="48"/>
      <c r="K13" s="48"/>
      <c r="L13" s="48"/>
      <c r="M13" s="49"/>
      <c r="N13" s="48"/>
      <c r="O13" s="58"/>
      <c r="P13" s="59"/>
      <c r="Q13" s="59"/>
      <c r="R13" s="58"/>
      <c r="S13" s="58"/>
      <c r="T13" s="61">
        <f>AW13</f>
        <v>0</v>
      </c>
      <c r="U13" s="102">
        <f>AX13</f>
        <v>0</v>
      </c>
      <c r="V13" s="63"/>
      <c r="W13" s="66"/>
      <c r="X13" s="48"/>
      <c r="Y13" s="52"/>
      <c r="Z13" s="48"/>
      <c r="AA13" s="52"/>
      <c r="AB13" s="48"/>
      <c r="AC13" s="52"/>
      <c r="AD13" s="61"/>
      <c r="AE13" s="61"/>
      <c r="AF13" s="69"/>
      <c r="AG13" s="48"/>
      <c r="AH13" s="48"/>
      <c r="AI13" s="53"/>
      <c r="AJ13" s="54"/>
      <c r="AK13" s="53"/>
      <c r="AL13" s="54"/>
      <c r="AM13" s="48"/>
      <c r="AO13" s="99"/>
      <c r="AP13" s="99"/>
      <c r="AQ13" s="99"/>
      <c r="AR13" s="99"/>
      <c r="AS13" s="99"/>
      <c r="AT13" s="99"/>
      <c r="AU13" s="99"/>
      <c r="AV13" s="99"/>
      <c r="AW13" s="100"/>
      <c r="AX13" s="101"/>
      <c r="AY13" s="99"/>
      <c r="AZ13" s="99"/>
      <c r="BA13" s="99"/>
      <c r="BC13" s="77"/>
      <c r="BD13" s="77"/>
      <c r="BE13" s="77"/>
      <c r="BF13" s="77"/>
      <c r="BG13" s="77"/>
      <c r="BH13" s="77"/>
      <c r="BI13" s="77"/>
      <c r="BJ13" s="79"/>
      <c r="BK13" s="78" t="str" cm="1">
        <f t="array" ref="BK13:BK14">_xlfn.UNIQUE(Table1[Job])</f>
        <v>1503 - GPTI</v>
      </c>
      <c r="BL13" s="78" cm="1">
        <f t="array" ref="BL13">_xlfn.UNIQUE(_xlfn._xlws.FILTER(Table1[Credit Hour],Table1[Job]=AV13))</f>
        <v>0</v>
      </c>
      <c r="BM13" s="78" cm="1">
        <f t="array" ref="BM13">_xlfn.UNIQUE(_xlfn._xlws.FILTER(Table1[% Time],(Table1[Credit Hour]=AV13)*(Table1[Job]=AU13)))</f>
        <v>0</v>
      </c>
      <c r="BN13" s="80" cm="1">
        <f t="array" ref="BN13">_xlfn._xlws.FILTER(Table1[Salary],(Table1[% Time]=AW13)*(Table1[Credit Hour]=AV13)*(Table1[Job]=AU13))</f>
        <v>0</v>
      </c>
      <c r="BO13" s="77" cm="1">
        <f t="array" ref="BO13">_xlfn._xlws.FILTER(Table1[Hr/Week ],(Table1[Salary]=AX13)*(Table1[% Time]=AW13)*(Table1[Credit Hour]=AV13)*(Table1[Job]=AU13))</f>
        <v>0</v>
      </c>
      <c r="BP13" s="77" cm="1">
        <f t="array" ref="BP13">_xlfn._xlws.FILTER(Table1[Tuition Credits],(Table1[Hr/Week ]=AY13)*(Table1[Salary]=AX13)*(Table1[% Time]=AW13)*(Table1[Credit Hour]=AV13)*(Table1[Job]=AU13))</f>
        <v>0</v>
      </c>
    </row>
    <row r="14" spans="3:68" ht="17.25" x14ac:dyDescent="0.25">
      <c r="C14" s="47" t="str">
        <f>CONCATENATE("TKT: ",E9)</f>
        <v xml:space="preserve">TKT: </v>
      </c>
      <c r="D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50"/>
      <c r="Q14" s="50"/>
      <c r="R14" s="48"/>
      <c r="S14" s="48"/>
      <c r="T14" s="61">
        <f t="shared" ref="T14:T22" si="0">AW14</f>
        <v>0</v>
      </c>
      <c r="U14" s="102">
        <f t="shared" ref="U14:U22" si="1">AX14</f>
        <v>0</v>
      </c>
      <c r="V14" s="64"/>
      <c r="W14" s="67"/>
      <c r="X14" s="48"/>
      <c r="Y14" s="52"/>
      <c r="Z14" s="48"/>
      <c r="AA14" s="52"/>
      <c r="AB14" s="48"/>
      <c r="AC14" s="52"/>
      <c r="AD14" s="52"/>
      <c r="AE14" s="52"/>
      <c r="AF14" s="70"/>
      <c r="AG14" s="48"/>
      <c r="AH14" s="48"/>
      <c r="AI14" s="53"/>
      <c r="AJ14" s="54"/>
      <c r="AK14" s="53"/>
      <c r="AL14" s="54"/>
      <c r="AM14" s="48"/>
      <c r="AO14" s="99"/>
      <c r="AP14" s="99"/>
      <c r="AQ14" s="99"/>
      <c r="AR14" s="99"/>
      <c r="AS14" s="99"/>
      <c r="AT14" s="99"/>
      <c r="AU14" s="99"/>
      <c r="AV14" s="99"/>
      <c r="AW14" s="100"/>
      <c r="AX14" s="101"/>
      <c r="AY14" s="99"/>
      <c r="AZ14" s="99"/>
      <c r="BA14" s="99"/>
      <c r="BC14" s="81" t="s">
        <v>75</v>
      </c>
      <c r="BD14" s="81" t="s">
        <v>78</v>
      </c>
      <c r="BE14" s="81" t="s">
        <v>46</v>
      </c>
      <c r="BF14" s="82" t="s">
        <v>71</v>
      </c>
      <c r="BG14" s="81" t="s">
        <v>79</v>
      </c>
      <c r="BH14" s="81" t="s">
        <v>80</v>
      </c>
      <c r="BI14" s="83"/>
      <c r="BJ14" s="84"/>
      <c r="BK14" s="78">
        <v>0</v>
      </c>
      <c r="BL14" s="78"/>
      <c r="BM14" s="78"/>
      <c r="BN14" s="78"/>
      <c r="BO14" s="85"/>
      <c r="BP14" s="83"/>
    </row>
    <row r="15" spans="3:68" ht="15.75" x14ac:dyDescent="0.25">
      <c r="C15" s="47" t="str">
        <f t="shared" ref="C15:C100" si="2">CONCATENATE("TKT: ",$E$9)</f>
        <v xml:space="preserve">TKT: 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50"/>
      <c r="Q15" s="50"/>
      <c r="R15" s="48"/>
      <c r="S15" s="48"/>
      <c r="T15" s="61">
        <f t="shared" si="0"/>
        <v>0</v>
      </c>
      <c r="U15" s="102">
        <f t="shared" si="1"/>
        <v>0</v>
      </c>
      <c r="V15" s="64"/>
      <c r="W15" s="67"/>
      <c r="X15" s="48"/>
      <c r="Y15" s="52"/>
      <c r="Z15" s="48"/>
      <c r="AA15" s="52"/>
      <c r="AB15" s="48"/>
      <c r="AC15" s="52"/>
      <c r="AD15" s="52"/>
      <c r="AE15" s="52"/>
      <c r="AF15" s="70"/>
      <c r="AG15" s="48"/>
      <c r="AH15" s="48"/>
      <c r="AI15" s="53"/>
      <c r="AJ15" s="54"/>
      <c r="AK15" s="53"/>
      <c r="AL15" s="54"/>
      <c r="AM15" s="48"/>
      <c r="AO15" s="99"/>
      <c r="AP15" s="99"/>
      <c r="AQ15" s="99"/>
      <c r="AR15" s="99"/>
      <c r="AS15" s="99"/>
      <c r="AT15" s="99"/>
      <c r="AU15" s="99"/>
      <c r="AV15" s="99"/>
      <c r="AW15" s="100"/>
      <c r="AX15" s="101"/>
      <c r="AY15" s="99"/>
      <c r="AZ15" s="99"/>
      <c r="BA15" s="99"/>
      <c r="BC15" s="86" t="s">
        <v>81</v>
      </c>
      <c r="BD15" s="87">
        <v>1</v>
      </c>
      <c r="BE15" s="88">
        <v>0.05</v>
      </c>
      <c r="BF15" s="104">
        <v>2118.5500000000002</v>
      </c>
      <c r="BG15" s="90">
        <v>2</v>
      </c>
      <c r="BH15" s="90">
        <v>0</v>
      </c>
      <c r="BI15" s="91"/>
      <c r="BJ15" s="92"/>
      <c r="BK15" s="78"/>
      <c r="BL15" s="78"/>
      <c r="BM15" s="78"/>
      <c r="BN15" s="78"/>
      <c r="BO15" s="91"/>
      <c r="BP15" s="91"/>
    </row>
    <row r="16" spans="3:68" ht="15.75" x14ac:dyDescent="0.25">
      <c r="C16" s="47" t="str">
        <f t="shared" si="2"/>
        <v xml:space="preserve">TKT: </v>
      </c>
      <c r="D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50"/>
      <c r="Q16" s="50"/>
      <c r="R16" s="48"/>
      <c r="S16" s="48"/>
      <c r="T16" s="61">
        <f t="shared" si="0"/>
        <v>0</v>
      </c>
      <c r="U16" s="102">
        <f t="shared" si="1"/>
        <v>0</v>
      </c>
      <c r="V16" s="64"/>
      <c r="W16" s="67"/>
      <c r="X16" s="48"/>
      <c r="Y16" s="52"/>
      <c r="Z16" s="48"/>
      <c r="AA16" s="52"/>
      <c r="AB16" s="48"/>
      <c r="AC16" s="52"/>
      <c r="AD16" s="52"/>
      <c r="AE16" s="52"/>
      <c r="AF16" s="70"/>
      <c r="AG16" s="48"/>
      <c r="AH16" s="48"/>
      <c r="AI16" s="53"/>
      <c r="AJ16" s="54"/>
      <c r="AK16" s="53"/>
      <c r="AL16" s="54"/>
      <c r="AM16" s="48"/>
      <c r="AO16" s="99"/>
      <c r="AP16" s="99"/>
      <c r="AQ16" s="99"/>
      <c r="AR16" s="99"/>
      <c r="AS16" s="99"/>
      <c r="AT16" s="99"/>
      <c r="AU16" s="99"/>
      <c r="AV16" s="99"/>
      <c r="AW16" s="100"/>
      <c r="AX16" s="101"/>
      <c r="AY16" s="99"/>
      <c r="AZ16" s="99"/>
      <c r="BA16" s="99"/>
      <c r="BC16" s="86" t="s">
        <v>81</v>
      </c>
      <c r="BD16" s="87">
        <v>2</v>
      </c>
      <c r="BE16" s="88">
        <v>0.15</v>
      </c>
      <c r="BF16" s="104">
        <v>4238.72</v>
      </c>
      <c r="BG16" s="90">
        <v>6</v>
      </c>
      <c r="BH16" s="90">
        <v>3</v>
      </c>
      <c r="BI16" s="91"/>
      <c r="BJ16" s="92"/>
      <c r="BK16" s="78"/>
      <c r="BL16" s="78"/>
      <c r="BM16" s="78"/>
      <c r="BN16" s="78"/>
      <c r="BO16" s="91"/>
      <c r="BP16" s="91"/>
    </row>
    <row r="17" spans="3:68" ht="15.75" x14ac:dyDescent="0.25">
      <c r="C17" s="47" t="str">
        <f t="shared" ref="C17" si="3">CONCATENATE("TKT: ",$E$9)</f>
        <v xml:space="preserve">TKT: </v>
      </c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50"/>
      <c r="Q17" s="50"/>
      <c r="R17" s="48"/>
      <c r="S17" s="48"/>
      <c r="T17" s="61">
        <f t="shared" si="0"/>
        <v>0</v>
      </c>
      <c r="U17" s="102">
        <f t="shared" si="1"/>
        <v>0</v>
      </c>
      <c r="V17" s="64"/>
      <c r="W17" s="67"/>
      <c r="X17" s="48"/>
      <c r="Y17" s="52"/>
      <c r="Z17" s="48"/>
      <c r="AA17" s="52"/>
      <c r="AB17" s="48"/>
      <c r="AC17" s="52"/>
      <c r="AD17" s="52"/>
      <c r="AE17" s="52"/>
      <c r="AF17" s="70"/>
      <c r="AG17" s="48"/>
      <c r="AH17" s="48"/>
      <c r="AI17" s="53"/>
      <c r="AJ17" s="54"/>
      <c r="AK17" s="53"/>
      <c r="AL17" s="54"/>
      <c r="AM17" s="48"/>
      <c r="AO17" s="99"/>
      <c r="AP17" s="99"/>
      <c r="AQ17" s="99"/>
      <c r="AR17" s="99"/>
      <c r="AS17" s="99"/>
      <c r="AT17" s="99"/>
      <c r="AU17" s="99"/>
      <c r="AV17" s="99"/>
      <c r="AW17" s="100"/>
      <c r="AX17" s="101"/>
      <c r="AY17" s="99"/>
      <c r="AZ17" s="99"/>
      <c r="BA17" s="99"/>
      <c r="BC17" s="86" t="s">
        <v>81</v>
      </c>
      <c r="BD17" s="87">
        <v>3</v>
      </c>
      <c r="BE17" s="88">
        <v>0.25</v>
      </c>
      <c r="BF17" s="104">
        <v>6355.67</v>
      </c>
      <c r="BG17" s="90">
        <v>10</v>
      </c>
      <c r="BH17" s="90">
        <v>5</v>
      </c>
      <c r="BI17" s="91"/>
      <c r="BJ17" s="92"/>
      <c r="BK17" s="78"/>
      <c r="BL17" s="78"/>
      <c r="BM17" s="78"/>
      <c r="BN17" s="78"/>
      <c r="BO17" s="91"/>
      <c r="BP17" s="91"/>
    </row>
    <row r="18" spans="3:68" ht="15.75" x14ac:dyDescent="0.25">
      <c r="C18" s="47" t="str">
        <f t="shared" si="2"/>
        <v xml:space="preserve">TKT: </v>
      </c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50"/>
      <c r="Q18" s="50"/>
      <c r="R18" s="48"/>
      <c r="S18" s="48"/>
      <c r="T18" s="61">
        <f t="shared" si="0"/>
        <v>0</v>
      </c>
      <c r="U18" s="102">
        <f t="shared" si="1"/>
        <v>0</v>
      </c>
      <c r="V18" s="64"/>
      <c r="W18" s="67"/>
      <c r="X18" s="48"/>
      <c r="Y18" s="52"/>
      <c r="Z18" s="48"/>
      <c r="AA18" s="52"/>
      <c r="AB18" s="48"/>
      <c r="AC18" s="52"/>
      <c r="AD18" s="52"/>
      <c r="AE18" s="52"/>
      <c r="AF18" s="70"/>
      <c r="AG18" s="48"/>
      <c r="AH18" s="48"/>
      <c r="AI18" s="53"/>
      <c r="AJ18" s="54"/>
      <c r="AK18" s="53"/>
      <c r="AL18" s="54"/>
      <c r="AM18" s="48"/>
      <c r="AO18" s="99"/>
      <c r="AP18" s="99"/>
      <c r="AQ18" s="99"/>
      <c r="AR18" s="99"/>
      <c r="AS18" s="99"/>
      <c r="AT18" s="99"/>
      <c r="AU18" s="99"/>
      <c r="AV18" s="99"/>
      <c r="AW18" s="100"/>
      <c r="AX18" s="101"/>
      <c r="AY18" s="99"/>
      <c r="AZ18" s="99"/>
      <c r="BA18" s="99"/>
      <c r="BC18" s="86" t="s">
        <v>81</v>
      </c>
      <c r="BD18" s="87">
        <v>4</v>
      </c>
      <c r="BE18" s="88">
        <v>0.35</v>
      </c>
      <c r="BF18" s="104">
        <v>8474.23</v>
      </c>
      <c r="BG18" s="90">
        <v>14</v>
      </c>
      <c r="BH18" s="90">
        <v>7</v>
      </c>
      <c r="BI18" s="91"/>
      <c r="BJ18" s="92"/>
      <c r="BK18" s="78"/>
      <c r="BL18" s="78"/>
      <c r="BM18" s="78"/>
      <c r="BN18" s="78"/>
      <c r="BO18" s="91"/>
      <c r="BP18" s="91"/>
    </row>
    <row r="19" spans="3:68" ht="15.75" x14ac:dyDescent="0.25">
      <c r="C19" s="47" t="str">
        <f t="shared" ref="C19" si="4">CONCATENATE("TKT: ",$E$9)</f>
        <v xml:space="preserve">TKT: 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50"/>
      <c r="Q19" s="50"/>
      <c r="R19" s="48"/>
      <c r="S19" s="48"/>
      <c r="T19" s="61">
        <f t="shared" si="0"/>
        <v>0</v>
      </c>
      <c r="U19" s="102">
        <f t="shared" si="1"/>
        <v>0</v>
      </c>
      <c r="V19" s="64"/>
      <c r="W19" s="67"/>
      <c r="X19" s="48"/>
      <c r="Y19" s="52"/>
      <c r="Z19" s="48"/>
      <c r="AA19" s="52"/>
      <c r="AB19" s="48"/>
      <c r="AC19" s="52"/>
      <c r="AD19" s="52"/>
      <c r="AE19" s="52"/>
      <c r="AF19" s="70"/>
      <c r="AG19" s="48"/>
      <c r="AH19" s="48"/>
      <c r="AI19" s="53"/>
      <c r="AJ19" s="54"/>
      <c r="AK19" s="53"/>
      <c r="AL19" s="54"/>
      <c r="AM19" s="48"/>
      <c r="AO19" s="99"/>
      <c r="AP19" s="99"/>
      <c r="AQ19" s="99"/>
      <c r="AR19" s="99"/>
      <c r="AS19" s="99"/>
      <c r="AT19" s="99"/>
      <c r="AU19" s="99"/>
      <c r="AV19" s="99"/>
      <c r="AW19" s="100"/>
      <c r="AX19" s="101"/>
      <c r="AY19" s="99"/>
      <c r="AZ19" s="99"/>
      <c r="BA19" s="99"/>
      <c r="BC19" s="86" t="s">
        <v>81</v>
      </c>
      <c r="BD19" s="87">
        <v>5</v>
      </c>
      <c r="BE19" s="88">
        <v>0.45</v>
      </c>
      <c r="BF19" s="104">
        <v>10594.37</v>
      </c>
      <c r="BG19" s="90">
        <v>18</v>
      </c>
      <c r="BH19" s="93" t="s">
        <v>82</v>
      </c>
      <c r="BI19" s="91"/>
      <c r="BJ19" s="92"/>
      <c r="BK19" s="92"/>
      <c r="BL19" s="92"/>
      <c r="BM19" s="92"/>
      <c r="BN19" s="91"/>
      <c r="BO19" s="91"/>
      <c r="BP19" s="91"/>
    </row>
    <row r="20" spans="3:68" ht="17.25" x14ac:dyDescent="0.3">
      <c r="C20" s="47" t="str">
        <f t="shared" si="2"/>
        <v xml:space="preserve">TKT: </v>
      </c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50"/>
      <c r="Q20" s="50"/>
      <c r="R20" s="48"/>
      <c r="S20" s="48"/>
      <c r="T20" s="61">
        <f t="shared" si="0"/>
        <v>0</v>
      </c>
      <c r="U20" s="102">
        <f t="shared" si="1"/>
        <v>0</v>
      </c>
      <c r="V20" s="64"/>
      <c r="W20" s="67"/>
      <c r="X20" s="48"/>
      <c r="Y20" s="52"/>
      <c r="Z20" s="48"/>
      <c r="AA20" s="52"/>
      <c r="AB20" s="48"/>
      <c r="AC20" s="52"/>
      <c r="AD20" s="52"/>
      <c r="AE20" s="52"/>
      <c r="AF20" s="70"/>
      <c r="AG20" s="48"/>
      <c r="AH20" s="48"/>
      <c r="AI20" s="53"/>
      <c r="AJ20" s="54"/>
      <c r="AK20" s="53"/>
      <c r="AL20" s="54"/>
      <c r="AM20" s="48"/>
      <c r="AO20" s="99"/>
      <c r="AP20" s="99"/>
      <c r="AQ20" s="99"/>
      <c r="AR20" s="99"/>
      <c r="AS20" s="99"/>
      <c r="AT20" s="99"/>
      <c r="AU20" s="99"/>
      <c r="AV20" s="99"/>
      <c r="AW20" s="100"/>
      <c r="AX20" s="101"/>
      <c r="AY20" s="99"/>
      <c r="AZ20" s="99"/>
      <c r="BA20" s="99"/>
      <c r="BC20" s="86" t="s">
        <v>81</v>
      </c>
      <c r="BD20" s="94">
        <v>6</v>
      </c>
      <c r="BE20" s="95">
        <v>0.5</v>
      </c>
      <c r="BF20" s="105">
        <v>12711.34</v>
      </c>
      <c r="BG20" s="96">
        <v>20</v>
      </c>
      <c r="BH20" s="97" t="s">
        <v>82</v>
      </c>
      <c r="BI20" s="91"/>
      <c r="BJ20" s="92"/>
      <c r="BK20" s="92"/>
      <c r="BL20" s="78" t="s">
        <v>76</v>
      </c>
      <c r="BM20" s="78" t="s">
        <v>46</v>
      </c>
      <c r="BN20" s="78" t="s">
        <v>71</v>
      </c>
      <c r="BO20" s="77" t="s">
        <v>77</v>
      </c>
      <c r="BP20" s="77"/>
    </row>
    <row r="21" spans="3:68" ht="17.25" x14ac:dyDescent="0.3">
      <c r="C21" s="47" t="str">
        <f t="shared" ref="C21" si="5">CONCATENATE("TKT: ",$E$9)</f>
        <v xml:space="preserve">TKT: 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50"/>
      <c r="Q21" s="50"/>
      <c r="R21" s="48"/>
      <c r="S21" s="48"/>
      <c r="T21" s="61">
        <f t="shared" si="0"/>
        <v>0</v>
      </c>
      <c r="U21" s="102">
        <f t="shared" si="1"/>
        <v>0</v>
      </c>
      <c r="V21" s="64"/>
      <c r="W21" s="67"/>
      <c r="X21" s="48"/>
      <c r="Y21" s="52"/>
      <c r="Z21" s="48"/>
      <c r="AA21" s="52"/>
      <c r="AB21" s="48"/>
      <c r="AC21" s="52"/>
      <c r="AD21" s="52"/>
      <c r="AE21" s="52"/>
      <c r="AF21" s="70"/>
      <c r="AG21" s="48"/>
      <c r="AH21" s="48"/>
      <c r="AI21" s="53"/>
      <c r="AJ21" s="54"/>
      <c r="AK21" s="53"/>
      <c r="AL21" s="54"/>
      <c r="AM21" s="48"/>
      <c r="AO21" s="99"/>
      <c r="AP21" s="99"/>
      <c r="AQ21" s="99"/>
      <c r="AR21" s="99"/>
      <c r="AS21" s="99"/>
      <c r="AT21" s="99"/>
      <c r="AU21" s="99"/>
      <c r="AV21" s="99"/>
      <c r="AW21" s="100"/>
      <c r="AX21" s="101"/>
      <c r="AY21" s="99"/>
      <c r="AZ21" s="99"/>
      <c r="BA21" s="99"/>
      <c r="BC21" s="98"/>
      <c r="BD21" s="87"/>
      <c r="BE21" s="88"/>
      <c r="BF21" s="89"/>
      <c r="BG21" s="90"/>
      <c r="BH21" s="90"/>
      <c r="BI21" s="91"/>
      <c r="BJ21" s="92"/>
      <c r="BK21" s="92"/>
      <c r="BL21" s="78" cm="1">
        <f t="array" ref="BL21">_xlfn.UNIQUE(_xlfn._xlws.FILTER(Table1[Credit Hour],Table1[Job]=AV14))</f>
        <v>0</v>
      </c>
      <c r="BM21" s="78" cm="1">
        <f t="array" ref="BM21">_xlfn.UNIQUE(_xlfn._xlws.FILTER(Table1[% Time],(Table1[Credit Hour]=AV14)*(Table1[Job]=AU14)))</f>
        <v>0</v>
      </c>
      <c r="BN21" s="80" cm="1">
        <f t="array" ref="BN21">_xlfn._xlws.FILTER(Table1[Salary],(Table1[% Time]=AW14)*(Table1[Credit Hour]=AV14)*(Table1[Job]=AU14))</f>
        <v>0</v>
      </c>
      <c r="BO21" s="77" cm="1">
        <f t="array" ref="BO21">_xlfn._xlws.FILTER(Table1[Hr/Week ],(Table1[Salary]=AX14)*(Table1[% Time]=AW14)*(Table1[Credit Hour]=AV14)*(Table1[Job]=AU14))</f>
        <v>0</v>
      </c>
      <c r="BP21" s="77" cm="1">
        <f t="array" ref="BP21">_xlfn._xlws.FILTER(Table1[Tuition Credits],(Table1[Hr/Week ]=AY14)*(Table1[Salary]=AX14)*(Table1[% Time]=AW14)*(Table1[Credit Hour]=AV14)*(Table1[Job]=AU14))</f>
        <v>0</v>
      </c>
    </row>
    <row r="22" spans="3:68" ht="17.25" x14ac:dyDescent="0.25">
      <c r="C22" s="47" t="str">
        <f t="shared" si="2"/>
        <v xml:space="preserve">TKT: 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50"/>
      <c r="Q22" s="50"/>
      <c r="R22" s="48"/>
      <c r="S22" s="48"/>
      <c r="T22" s="61">
        <f t="shared" si="0"/>
        <v>0</v>
      </c>
      <c r="U22" s="102">
        <f t="shared" si="1"/>
        <v>0</v>
      </c>
      <c r="V22" s="64"/>
      <c r="W22" s="67"/>
      <c r="X22" s="48"/>
      <c r="Y22" s="52"/>
      <c r="Z22" s="48"/>
      <c r="AA22" s="52"/>
      <c r="AB22" s="48"/>
      <c r="AC22" s="52"/>
      <c r="AD22" s="52"/>
      <c r="AE22" s="52"/>
      <c r="AF22" s="70"/>
      <c r="AG22" s="48"/>
      <c r="AH22" s="48"/>
      <c r="AI22" s="53"/>
      <c r="AJ22" s="54"/>
      <c r="AK22" s="53"/>
      <c r="AL22" s="54"/>
      <c r="AM22" s="48"/>
      <c r="AO22" s="99"/>
      <c r="AP22" s="99"/>
      <c r="AQ22" s="99"/>
      <c r="AR22" s="99"/>
      <c r="AS22" s="99"/>
      <c r="AT22" s="99"/>
      <c r="AU22" s="99"/>
      <c r="AV22" s="99"/>
      <c r="AW22" s="100"/>
      <c r="AX22" s="101"/>
      <c r="AY22" s="99"/>
      <c r="AZ22" s="99"/>
      <c r="BA22" s="99"/>
      <c r="BC22" s="91"/>
      <c r="BD22" s="91"/>
      <c r="BE22" s="91"/>
      <c r="BF22" s="91"/>
      <c r="BG22" s="91"/>
      <c r="BH22" s="91"/>
      <c r="BI22" s="91"/>
      <c r="BJ22" s="92"/>
      <c r="BK22" s="92"/>
      <c r="BL22" s="78"/>
      <c r="BM22" s="78"/>
      <c r="BN22" s="78"/>
      <c r="BO22" s="85"/>
      <c r="BP22" s="83"/>
    </row>
    <row r="23" spans="3:68" ht="15.75" x14ac:dyDescent="0.25">
      <c r="C23" s="47" t="str">
        <f t="shared" ref="C23" si="6">CONCATENATE("TKT: ",$E$9)</f>
        <v xml:space="preserve">TKT: 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50"/>
      <c r="Q23" s="50"/>
      <c r="R23" s="48"/>
      <c r="S23" s="48"/>
      <c r="T23" s="52"/>
      <c r="U23" s="51"/>
      <c r="V23" s="64"/>
      <c r="W23" s="67"/>
      <c r="X23" s="48"/>
      <c r="Y23" s="52"/>
      <c r="Z23" s="48"/>
      <c r="AA23" s="52"/>
      <c r="AB23" s="48"/>
      <c r="AC23" s="52"/>
      <c r="AD23" s="52"/>
      <c r="AE23" s="52"/>
      <c r="AF23" s="70"/>
      <c r="AG23" s="48"/>
      <c r="AH23" s="48"/>
      <c r="AI23" s="53"/>
      <c r="AJ23" s="54"/>
      <c r="AK23" s="53"/>
      <c r="AL23" s="54"/>
      <c r="AM23" s="48"/>
      <c r="AO23" s="99"/>
      <c r="AP23" s="99"/>
      <c r="AQ23" s="99"/>
      <c r="AR23" s="99"/>
      <c r="AS23" s="99"/>
      <c r="AT23" s="99"/>
      <c r="AU23" s="99"/>
      <c r="AV23" s="99"/>
      <c r="AW23" s="100"/>
      <c r="AX23" s="101"/>
      <c r="AY23" s="99"/>
      <c r="AZ23" s="99"/>
      <c r="BA23" s="99"/>
      <c r="BC23" s="91"/>
      <c r="BD23" s="91"/>
      <c r="BE23" s="91"/>
      <c r="BF23" s="91"/>
      <c r="BG23" s="91"/>
      <c r="BH23" s="91"/>
      <c r="BI23" s="91"/>
      <c r="BJ23" s="92"/>
      <c r="BK23" s="92"/>
      <c r="BL23" s="78"/>
      <c r="BM23" s="78"/>
      <c r="BN23" s="78"/>
      <c r="BO23" s="91"/>
      <c r="BP23" s="91"/>
    </row>
    <row r="24" spans="3:68" ht="15.75" x14ac:dyDescent="0.25">
      <c r="C24" s="47" t="str">
        <f t="shared" si="2"/>
        <v xml:space="preserve">TKT: 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50"/>
      <c r="Q24" s="50"/>
      <c r="R24" s="48"/>
      <c r="S24" s="48"/>
      <c r="T24" s="52"/>
      <c r="U24" s="51"/>
      <c r="V24" s="64"/>
      <c r="W24" s="67"/>
      <c r="X24" s="48"/>
      <c r="Y24" s="52"/>
      <c r="Z24" s="48"/>
      <c r="AA24" s="52"/>
      <c r="AB24" s="48"/>
      <c r="AC24" s="52"/>
      <c r="AD24" s="52"/>
      <c r="AE24" s="52"/>
      <c r="AF24" s="70"/>
      <c r="AG24" s="48"/>
      <c r="AH24" s="48"/>
      <c r="AI24" s="53"/>
      <c r="AJ24" s="54"/>
      <c r="AK24" s="53"/>
      <c r="AL24" s="54"/>
      <c r="AM24" s="48"/>
      <c r="AO24" s="99"/>
      <c r="AP24" s="99"/>
      <c r="AQ24" s="99"/>
      <c r="AR24" s="99"/>
      <c r="AS24" s="99"/>
      <c r="AT24" s="99"/>
      <c r="AU24" s="99"/>
      <c r="AV24" s="99"/>
      <c r="AW24" s="100"/>
      <c r="AX24" s="99"/>
      <c r="AY24" s="99"/>
      <c r="AZ24" s="99"/>
      <c r="BA24" s="99"/>
      <c r="BC24" s="91"/>
      <c r="BD24" s="91"/>
      <c r="BE24" s="91"/>
      <c r="BF24" s="91"/>
      <c r="BG24" s="91"/>
      <c r="BH24" s="91"/>
      <c r="BI24" s="91"/>
      <c r="BJ24" s="92"/>
      <c r="BK24" s="92"/>
      <c r="BL24" s="78"/>
      <c r="BM24" s="78"/>
      <c r="BN24" s="78"/>
      <c r="BO24" s="91"/>
      <c r="BP24" s="91"/>
    </row>
    <row r="25" spans="3:68" ht="15.75" x14ac:dyDescent="0.25">
      <c r="C25" s="47" t="str">
        <f t="shared" ref="C25" si="7">CONCATENATE("TKT: ",$E$9)</f>
        <v xml:space="preserve">TKT: </v>
      </c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50"/>
      <c r="Q25" s="50"/>
      <c r="R25" s="48"/>
      <c r="S25" s="48"/>
      <c r="T25" s="52"/>
      <c r="U25" s="51"/>
      <c r="V25" s="64"/>
      <c r="W25" s="67"/>
      <c r="X25" s="48"/>
      <c r="Y25" s="52"/>
      <c r="Z25" s="48"/>
      <c r="AA25" s="52"/>
      <c r="AB25" s="48"/>
      <c r="AC25" s="52"/>
      <c r="AD25" s="52"/>
      <c r="AE25" s="52"/>
      <c r="AF25" s="70"/>
      <c r="AG25" s="48"/>
      <c r="AH25" s="48"/>
      <c r="AI25" s="53"/>
      <c r="AJ25" s="54"/>
      <c r="AK25" s="53"/>
      <c r="AL25" s="54"/>
      <c r="AM25" s="48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C25" s="91"/>
      <c r="BD25" s="91"/>
      <c r="BE25" s="91"/>
      <c r="BF25" s="91"/>
      <c r="BG25" s="91"/>
      <c r="BH25" s="91"/>
      <c r="BI25" s="91"/>
      <c r="BJ25" s="92"/>
      <c r="BK25" s="92"/>
      <c r="BL25" s="78"/>
      <c r="BM25" s="78"/>
      <c r="BN25" s="78"/>
      <c r="BO25" s="91"/>
      <c r="BP25" s="91"/>
    </row>
    <row r="26" spans="3:68" ht="15.75" x14ac:dyDescent="0.25">
      <c r="C26" s="47" t="str">
        <f t="shared" si="2"/>
        <v xml:space="preserve">TKT: 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50"/>
      <c r="Q26" s="50"/>
      <c r="R26" s="48"/>
      <c r="S26" s="48"/>
      <c r="T26" s="52"/>
      <c r="U26" s="51"/>
      <c r="V26" s="64"/>
      <c r="W26" s="67"/>
      <c r="X26" s="48"/>
      <c r="Y26" s="52"/>
      <c r="Z26" s="48"/>
      <c r="AA26" s="52"/>
      <c r="AB26" s="48"/>
      <c r="AC26" s="52"/>
      <c r="AD26" s="52"/>
      <c r="AE26" s="52"/>
      <c r="AF26" s="70"/>
      <c r="AG26" s="48"/>
      <c r="AH26" s="48"/>
      <c r="AI26" s="53"/>
      <c r="AJ26" s="54"/>
      <c r="AK26" s="53"/>
      <c r="AL26" s="54"/>
      <c r="AM26" s="48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C26" s="91"/>
      <c r="BD26" s="91"/>
      <c r="BE26" s="91"/>
      <c r="BF26" s="91"/>
      <c r="BG26" s="91"/>
      <c r="BH26" s="91"/>
      <c r="BI26" s="91"/>
      <c r="BJ26" s="92"/>
      <c r="BK26" s="92"/>
      <c r="BL26" s="78"/>
      <c r="BM26" s="78"/>
      <c r="BN26" s="78"/>
      <c r="BO26" s="91"/>
      <c r="BP26" s="91"/>
    </row>
    <row r="27" spans="3:68" ht="15.75" x14ac:dyDescent="0.25">
      <c r="C27" s="47" t="str">
        <f t="shared" ref="C27" si="8">CONCATENATE("TKT: ",$E$9)</f>
        <v xml:space="preserve">TKT: 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50"/>
      <c r="Q27" s="50"/>
      <c r="R27" s="48"/>
      <c r="S27" s="48"/>
      <c r="T27" s="52"/>
      <c r="U27" s="51"/>
      <c r="V27" s="64"/>
      <c r="W27" s="67"/>
      <c r="X27" s="48"/>
      <c r="Y27" s="52"/>
      <c r="Z27" s="48"/>
      <c r="AA27" s="52"/>
      <c r="AB27" s="48"/>
      <c r="AC27" s="52"/>
      <c r="AD27" s="52"/>
      <c r="AE27" s="52"/>
      <c r="AF27" s="70"/>
      <c r="AG27" s="48"/>
      <c r="AH27" s="48"/>
      <c r="AI27" s="53"/>
      <c r="AJ27" s="54"/>
      <c r="AK27" s="53"/>
      <c r="AL27" s="54"/>
      <c r="AM27" s="48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C27" s="91"/>
      <c r="BD27" s="91"/>
      <c r="BE27" s="91"/>
      <c r="BF27" s="91"/>
      <c r="BG27" s="91"/>
      <c r="BH27" s="91"/>
      <c r="BI27" s="91"/>
      <c r="BJ27" s="92"/>
      <c r="BK27" s="92"/>
      <c r="BL27" s="92"/>
      <c r="BM27" s="92"/>
      <c r="BN27" s="91"/>
      <c r="BO27" s="91"/>
      <c r="BP27" s="91"/>
    </row>
    <row r="28" spans="3:68" ht="17.25" x14ac:dyDescent="0.3">
      <c r="C28" s="47" t="str">
        <f t="shared" si="2"/>
        <v xml:space="preserve">TKT: 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50"/>
      <c r="Q28" s="50"/>
      <c r="R28" s="48"/>
      <c r="S28" s="48"/>
      <c r="T28" s="52"/>
      <c r="U28" s="51"/>
      <c r="V28" s="64"/>
      <c r="W28" s="67"/>
      <c r="X28" s="48"/>
      <c r="Y28" s="52"/>
      <c r="Z28" s="48"/>
      <c r="AA28" s="52"/>
      <c r="AB28" s="48"/>
      <c r="AC28" s="52"/>
      <c r="AD28" s="52"/>
      <c r="AE28" s="52"/>
      <c r="AF28" s="70"/>
      <c r="AG28" s="48"/>
      <c r="AH28" s="48"/>
      <c r="AI28" s="53"/>
      <c r="AJ28" s="54"/>
      <c r="AK28" s="53"/>
      <c r="AL28" s="54"/>
      <c r="AM28" s="48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C28" s="91"/>
      <c r="BD28" s="91"/>
      <c r="BE28" s="91"/>
      <c r="BF28" s="91"/>
      <c r="BG28" s="91"/>
      <c r="BH28" s="91"/>
      <c r="BI28" s="91"/>
      <c r="BJ28" s="92"/>
      <c r="BK28" s="92"/>
      <c r="BL28" s="78" t="s">
        <v>76</v>
      </c>
      <c r="BM28" s="78" t="s">
        <v>46</v>
      </c>
      <c r="BN28" s="78" t="s">
        <v>71</v>
      </c>
      <c r="BO28" s="77" t="s">
        <v>77</v>
      </c>
      <c r="BP28" s="77"/>
    </row>
    <row r="29" spans="3:68" ht="17.25" x14ac:dyDescent="0.3">
      <c r="C29" s="47" t="str">
        <f t="shared" ref="C29" si="9">CONCATENATE("TKT: ",$E$9)</f>
        <v xml:space="preserve">TKT: </v>
      </c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50"/>
      <c r="Q29" s="50"/>
      <c r="R29" s="48"/>
      <c r="S29" s="48"/>
      <c r="T29" s="52"/>
      <c r="U29" s="51"/>
      <c r="V29" s="64"/>
      <c r="W29" s="67"/>
      <c r="X29" s="48"/>
      <c r="Y29" s="52"/>
      <c r="Z29" s="48"/>
      <c r="AA29" s="52"/>
      <c r="AB29" s="48"/>
      <c r="AC29" s="52"/>
      <c r="AD29" s="52"/>
      <c r="AE29" s="52"/>
      <c r="AF29" s="70"/>
      <c r="AG29" s="48"/>
      <c r="AH29" s="48"/>
      <c r="AI29" s="53"/>
      <c r="AJ29" s="54"/>
      <c r="AK29" s="53"/>
      <c r="AL29" s="54"/>
      <c r="AM29" s="48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C29" s="91"/>
      <c r="BD29" s="91"/>
      <c r="BE29" s="91"/>
      <c r="BF29" s="91"/>
      <c r="BG29" s="91"/>
      <c r="BH29" s="91"/>
      <c r="BI29" s="91"/>
      <c r="BJ29" s="92"/>
      <c r="BK29" s="92"/>
      <c r="BL29" s="78" cm="1">
        <f t="array" ref="BL29">_xlfn.UNIQUE(_xlfn._xlws.FILTER(Table1[Credit Hour],Table1[Job]=AV15))</f>
        <v>0</v>
      </c>
      <c r="BM29" s="78" cm="1">
        <f t="array" ref="BM29">_xlfn.UNIQUE(_xlfn._xlws.FILTER(Table1[% Time],(Table1[Credit Hour]=AV15)*(Table1[Job]=AU15)))</f>
        <v>0</v>
      </c>
      <c r="BN29" s="80" cm="1">
        <f t="array" ref="BN29">_xlfn._xlws.FILTER(Table1[Salary],(Table1[% Time]=AW15)*(Table1[Credit Hour]=AV15)*(Table1[Job]=AU15))</f>
        <v>0</v>
      </c>
      <c r="BO29" s="77" cm="1">
        <f t="array" ref="BO29">_xlfn._xlws.FILTER(Table1[Hr/Week ],(Table1[Salary]=AX15)*(Table1[% Time]=AW15)*(Table1[Credit Hour]=AV15)*(Table1[Job]=AU15))</f>
        <v>0</v>
      </c>
      <c r="BP29" s="77" cm="1">
        <f t="array" ref="BP29">_xlfn._xlws.FILTER(Table1[Tuition Credits],(Table1[Hr/Week ]=AY15)*(Table1[Salary]=AX15)*(Table1[% Time]=AW15)*(Table1[Credit Hour]=AV15)*(Table1[Job]=AU15))</f>
        <v>0</v>
      </c>
    </row>
    <row r="30" spans="3:68" ht="17.25" x14ac:dyDescent="0.25">
      <c r="C30" s="47" t="str">
        <f t="shared" si="2"/>
        <v xml:space="preserve">TKT: </v>
      </c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50"/>
      <c r="Q30" s="50"/>
      <c r="R30" s="48"/>
      <c r="S30" s="48"/>
      <c r="T30" s="52"/>
      <c r="U30" s="51"/>
      <c r="V30" s="64"/>
      <c r="W30" s="67"/>
      <c r="X30" s="48"/>
      <c r="Y30" s="52"/>
      <c r="Z30" s="48"/>
      <c r="AA30" s="52"/>
      <c r="AB30" s="48"/>
      <c r="AC30" s="52"/>
      <c r="AD30" s="52"/>
      <c r="AE30" s="52"/>
      <c r="AF30" s="70"/>
      <c r="AG30" s="48"/>
      <c r="AH30" s="48"/>
      <c r="AI30" s="53"/>
      <c r="AJ30" s="54"/>
      <c r="AK30" s="53"/>
      <c r="AL30" s="54"/>
      <c r="AM30" s="48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C30" s="91"/>
      <c r="BD30" s="91"/>
      <c r="BE30" s="91"/>
      <c r="BF30" s="91"/>
      <c r="BG30" s="91"/>
      <c r="BH30" s="91"/>
      <c r="BI30" s="91"/>
      <c r="BJ30" s="92"/>
      <c r="BK30" s="92"/>
      <c r="BL30" s="78"/>
      <c r="BM30" s="78"/>
      <c r="BN30" s="78"/>
      <c r="BO30" s="85"/>
      <c r="BP30" s="83"/>
    </row>
    <row r="31" spans="3:68" ht="15.75" x14ac:dyDescent="0.25">
      <c r="C31" s="47" t="str">
        <f t="shared" ref="C31" si="10">CONCATENATE("TKT: ",$E$9)</f>
        <v xml:space="preserve">TKT: 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50"/>
      <c r="Q31" s="50"/>
      <c r="R31" s="48"/>
      <c r="S31" s="48"/>
      <c r="T31" s="52"/>
      <c r="U31" s="51"/>
      <c r="V31" s="64"/>
      <c r="W31" s="67"/>
      <c r="X31" s="48"/>
      <c r="Y31" s="52"/>
      <c r="Z31" s="48"/>
      <c r="AA31" s="52"/>
      <c r="AB31" s="48"/>
      <c r="AC31" s="52"/>
      <c r="AD31" s="52"/>
      <c r="AE31" s="52"/>
      <c r="AF31" s="70"/>
      <c r="AG31" s="48"/>
      <c r="AH31" s="48"/>
      <c r="AI31" s="53"/>
      <c r="AJ31" s="54"/>
      <c r="AK31" s="53"/>
      <c r="AL31" s="54"/>
      <c r="AM31" s="48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C31" s="91"/>
      <c r="BD31" s="91"/>
      <c r="BE31" s="91"/>
      <c r="BF31" s="91"/>
      <c r="BG31" s="91"/>
      <c r="BH31" s="91"/>
      <c r="BI31" s="91"/>
      <c r="BJ31" s="92"/>
      <c r="BK31" s="92"/>
      <c r="BL31" s="78"/>
      <c r="BM31" s="78"/>
      <c r="BN31" s="78"/>
      <c r="BO31" s="91"/>
      <c r="BP31" s="91"/>
    </row>
    <row r="32" spans="3:68" ht="15.75" x14ac:dyDescent="0.25">
      <c r="C32" s="47" t="str">
        <f t="shared" si="2"/>
        <v xml:space="preserve">TKT: </v>
      </c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50"/>
      <c r="Q32" s="50"/>
      <c r="R32" s="48"/>
      <c r="S32" s="48"/>
      <c r="T32" s="52"/>
      <c r="U32" s="51"/>
      <c r="V32" s="64"/>
      <c r="W32" s="67"/>
      <c r="X32" s="48"/>
      <c r="Y32" s="52"/>
      <c r="Z32" s="48"/>
      <c r="AA32" s="52"/>
      <c r="AB32" s="48"/>
      <c r="AC32" s="52"/>
      <c r="AD32" s="52"/>
      <c r="AE32" s="52"/>
      <c r="AF32" s="70"/>
      <c r="AG32" s="48"/>
      <c r="AH32" s="48"/>
      <c r="AI32" s="53"/>
      <c r="AJ32" s="54"/>
      <c r="AK32" s="53"/>
      <c r="AL32" s="54"/>
      <c r="AM32" s="48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C32" s="91"/>
      <c r="BD32" s="91"/>
      <c r="BE32" s="91"/>
      <c r="BF32" s="91"/>
      <c r="BG32" s="91"/>
      <c r="BH32" s="91"/>
      <c r="BI32" s="91"/>
      <c r="BJ32" s="92"/>
      <c r="BK32" s="92"/>
      <c r="BL32" s="78"/>
      <c r="BM32" s="78"/>
      <c r="BN32" s="78"/>
      <c r="BO32" s="91"/>
      <c r="BP32" s="91"/>
    </row>
    <row r="33" spans="3:68" ht="15.75" x14ac:dyDescent="0.25">
      <c r="C33" s="47" t="str">
        <f t="shared" ref="C33" si="11">CONCATENATE("TKT: ",$E$9)</f>
        <v xml:space="preserve">TKT: 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50"/>
      <c r="Q33" s="50"/>
      <c r="R33" s="48"/>
      <c r="S33" s="48"/>
      <c r="T33" s="52"/>
      <c r="U33" s="51"/>
      <c r="V33" s="64"/>
      <c r="W33" s="67"/>
      <c r="X33" s="48"/>
      <c r="Y33" s="52"/>
      <c r="Z33" s="48"/>
      <c r="AA33" s="52"/>
      <c r="AB33" s="48"/>
      <c r="AC33" s="52"/>
      <c r="AD33" s="52"/>
      <c r="AE33" s="52"/>
      <c r="AF33" s="70"/>
      <c r="AG33" s="48"/>
      <c r="AH33" s="48"/>
      <c r="AI33" s="53"/>
      <c r="AJ33" s="54"/>
      <c r="AK33" s="53"/>
      <c r="AL33" s="54"/>
      <c r="AM33" s="48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C33" s="91"/>
      <c r="BD33" s="91"/>
      <c r="BE33" s="91"/>
      <c r="BF33" s="91"/>
      <c r="BG33" s="91"/>
      <c r="BH33" s="91"/>
      <c r="BI33" s="91"/>
      <c r="BJ33" s="92"/>
      <c r="BK33" s="92"/>
      <c r="BL33" s="78"/>
      <c r="BM33" s="78"/>
      <c r="BN33" s="78"/>
      <c r="BO33" s="91"/>
      <c r="BP33" s="91"/>
    </row>
    <row r="34" spans="3:68" ht="15.75" x14ac:dyDescent="0.25">
      <c r="C34" s="47" t="str">
        <f t="shared" si="2"/>
        <v xml:space="preserve">TKT: </v>
      </c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50"/>
      <c r="Q34" s="50"/>
      <c r="R34" s="48"/>
      <c r="S34" s="48"/>
      <c r="T34" s="52"/>
      <c r="U34" s="51"/>
      <c r="V34" s="64"/>
      <c r="W34" s="67"/>
      <c r="X34" s="48"/>
      <c r="Y34" s="52"/>
      <c r="Z34" s="48"/>
      <c r="AA34" s="52"/>
      <c r="AB34" s="48"/>
      <c r="AC34" s="52"/>
      <c r="AD34" s="52"/>
      <c r="AE34" s="52"/>
      <c r="AF34" s="70"/>
      <c r="AG34" s="48"/>
      <c r="AH34" s="48"/>
      <c r="AI34" s="53"/>
      <c r="AJ34" s="54"/>
      <c r="AK34" s="53"/>
      <c r="AL34" s="54"/>
      <c r="AM34" s="48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C34" s="91"/>
      <c r="BD34" s="91"/>
      <c r="BE34" s="91"/>
      <c r="BF34" s="91"/>
      <c r="BG34" s="91"/>
      <c r="BH34" s="91"/>
      <c r="BI34" s="91"/>
      <c r="BJ34" s="92"/>
      <c r="BK34" s="92"/>
      <c r="BL34" s="78"/>
      <c r="BM34" s="78"/>
      <c r="BN34" s="78"/>
      <c r="BO34" s="91"/>
      <c r="BP34" s="91"/>
    </row>
    <row r="35" spans="3:68" ht="15.75" x14ac:dyDescent="0.25">
      <c r="C35" s="47" t="str">
        <f t="shared" ref="C35" si="12">CONCATENATE("TKT: ",$E$9)</f>
        <v xml:space="preserve">TKT: </v>
      </c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50"/>
      <c r="Q35" s="50"/>
      <c r="R35" s="48"/>
      <c r="S35" s="48"/>
      <c r="T35" s="52"/>
      <c r="U35" s="51"/>
      <c r="V35" s="64"/>
      <c r="W35" s="67"/>
      <c r="X35" s="48"/>
      <c r="Y35" s="52"/>
      <c r="Z35" s="48"/>
      <c r="AA35" s="52"/>
      <c r="AB35" s="48"/>
      <c r="AC35" s="52"/>
      <c r="AD35" s="52"/>
      <c r="AE35" s="52"/>
      <c r="AF35" s="70"/>
      <c r="AG35" s="48"/>
      <c r="AH35" s="48"/>
      <c r="AI35" s="53"/>
      <c r="AJ35" s="54"/>
      <c r="AK35" s="53"/>
      <c r="AL35" s="54"/>
      <c r="AM35" s="48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C35" s="91"/>
      <c r="BD35" s="91"/>
      <c r="BE35" s="91"/>
      <c r="BF35" s="91"/>
      <c r="BG35" s="91"/>
      <c r="BH35" s="91"/>
      <c r="BI35" s="91"/>
      <c r="BJ35" s="92"/>
      <c r="BK35" s="92"/>
      <c r="BL35" s="92"/>
      <c r="BM35" s="92"/>
      <c r="BN35" s="91"/>
      <c r="BO35" s="91"/>
      <c r="BP35" s="91"/>
    </row>
    <row r="36" spans="3:68" ht="17.25" x14ac:dyDescent="0.3">
      <c r="C36" s="47" t="str">
        <f t="shared" si="2"/>
        <v xml:space="preserve">TKT: </v>
      </c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50"/>
      <c r="Q36" s="50"/>
      <c r="R36" s="48"/>
      <c r="S36" s="48"/>
      <c r="T36" s="52"/>
      <c r="U36" s="51"/>
      <c r="V36" s="64"/>
      <c r="W36" s="67"/>
      <c r="X36" s="48"/>
      <c r="Y36" s="52"/>
      <c r="Z36" s="48"/>
      <c r="AA36" s="52"/>
      <c r="AB36" s="48"/>
      <c r="AC36" s="52"/>
      <c r="AD36" s="52"/>
      <c r="AE36" s="52"/>
      <c r="AF36" s="70"/>
      <c r="AG36" s="48"/>
      <c r="AH36" s="48"/>
      <c r="AI36" s="53"/>
      <c r="AJ36" s="54"/>
      <c r="AK36" s="53"/>
      <c r="AL36" s="54"/>
      <c r="AM36" s="48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C36" s="91"/>
      <c r="BD36" s="91"/>
      <c r="BE36" s="91"/>
      <c r="BF36" s="91"/>
      <c r="BG36" s="91"/>
      <c r="BH36" s="91"/>
      <c r="BI36" s="91"/>
      <c r="BJ36" s="92"/>
      <c r="BK36" s="92"/>
      <c r="BL36" s="78" t="s">
        <v>76</v>
      </c>
      <c r="BM36" s="78" t="s">
        <v>46</v>
      </c>
      <c r="BN36" s="78" t="s">
        <v>71</v>
      </c>
      <c r="BO36" s="77" t="s">
        <v>77</v>
      </c>
      <c r="BP36" s="77"/>
    </row>
    <row r="37" spans="3:68" ht="17.25" x14ac:dyDescent="0.3">
      <c r="C37" s="47" t="str">
        <f t="shared" ref="C37" si="13">CONCATENATE("TKT: ",$E$9)</f>
        <v xml:space="preserve">TKT: </v>
      </c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50"/>
      <c r="Q37" s="50"/>
      <c r="R37" s="48"/>
      <c r="S37" s="48"/>
      <c r="T37" s="52"/>
      <c r="U37" s="51"/>
      <c r="V37" s="64"/>
      <c r="W37" s="67"/>
      <c r="X37" s="48"/>
      <c r="Y37" s="52"/>
      <c r="Z37" s="48"/>
      <c r="AA37" s="52"/>
      <c r="AB37" s="48"/>
      <c r="AC37" s="52"/>
      <c r="AD37" s="52"/>
      <c r="AE37" s="52"/>
      <c r="AF37" s="70"/>
      <c r="AG37" s="48"/>
      <c r="AH37" s="48"/>
      <c r="AI37" s="53"/>
      <c r="AJ37" s="54"/>
      <c r="AK37" s="53"/>
      <c r="AL37" s="54"/>
      <c r="AM37" s="48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C37" s="91"/>
      <c r="BD37" s="91"/>
      <c r="BE37" s="91"/>
      <c r="BF37" s="91"/>
      <c r="BG37" s="91"/>
      <c r="BH37" s="91"/>
      <c r="BI37" s="91"/>
      <c r="BJ37" s="92"/>
      <c r="BK37" s="92"/>
      <c r="BL37" s="78" cm="1">
        <f t="array" ref="BL37">_xlfn.UNIQUE(_xlfn._xlws.FILTER(Table1[Credit Hour],Table1[Job]=AV16))</f>
        <v>0</v>
      </c>
      <c r="BM37" s="78" cm="1">
        <f t="array" ref="BM37">_xlfn.UNIQUE(_xlfn._xlws.FILTER(Table1[% Time],(Table1[Credit Hour]=AV16)*(Table1[Job]=AU16)))</f>
        <v>0</v>
      </c>
      <c r="BN37" s="80" cm="1">
        <f t="array" ref="BN37">_xlfn._xlws.FILTER(Table1[Salary],(Table1[% Time]=AW16)*(Table1[Credit Hour]=AV16)*(Table1[Job]=AU16))</f>
        <v>0</v>
      </c>
      <c r="BO37" s="77" cm="1">
        <f t="array" ref="BO37">_xlfn._xlws.FILTER(Table1[Hr/Week ],(Table1[Salary]=AX16)*(Table1[% Time]=AW16)*(Table1[Credit Hour]=AV16)*(Table1[Job]=AU16))</f>
        <v>0</v>
      </c>
      <c r="BP37" s="77" cm="1">
        <f t="array" ref="BP37">_xlfn._xlws.FILTER(Table1[Tuition Credits],(Table1[Hr/Week ]=AY16)*(Table1[Salary]=AX16)*(Table1[% Time]=AW16)*(Table1[Credit Hour]=AV16)*(Table1[Job]=AU16))</f>
        <v>0</v>
      </c>
    </row>
    <row r="38" spans="3:68" ht="17.25" x14ac:dyDescent="0.25">
      <c r="C38" s="47" t="str">
        <f t="shared" si="2"/>
        <v xml:space="preserve">TKT: </v>
      </c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50"/>
      <c r="Q38" s="50"/>
      <c r="R38" s="48"/>
      <c r="S38" s="48"/>
      <c r="T38" s="52"/>
      <c r="U38" s="51"/>
      <c r="V38" s="64"/>
      <c r="W38" s="67"/>
      <c r="X38" s="48"/>
      <c r="Y38" s="52"/>
      <c r="Z38" s="48"/>
      <c r="AA38" s="52"/>
      <c r="AB38" s="48"/>
      <c r="AC38" s="52"/>
      <c r="AD38" s="52"/>
      <c r="AE38" s="52"/>
      <c r="AF38" s="70"/>
      <c r="AG38" s="48"/>
      <c r="AH38" s="48"/>
      <c r="AI38" s="53"/>
      <c r="AJ38" s="54"/>
      <c r="AK38" s="53"/>
      <c r="AL38" s="54"/>
      <c r="AM38" s="48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C38" s="91"/>
      <c r="BD38" s="91"/>
      <c r="BE38" s="91"/>
      <c r="BF38" s="91"/>
      <c r="BG38" s="91"/>
      <c r="BH38" s="91"/>
      <c r="BI38" s="91"/>
      <c r="BJ38" s="92"/>
      <c r="BK38" s="92"/>
      <c r="BL38" s="78"/>
      <c r="BM38" s="78"/>
      <c r="BN38" s="78"/>
      <c r="BO38" s="85"/>
      <c r="BP38" s="83"/>
    </row>
    <row r="39" spans="3:68" ht="15.75" x14ac:dyDescent="0.25">
      <c r="C39" s="47" t="str">
        <f t="shared" ref="C39" si="14">CONCATENATE("TKT: ",$E$9)</f>
        <v xml:space="preserve">TKT: </v>
      </c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50"/>
      <c r="Q39" s="50"/>
      <c r="R39" s="48"/>
      <c r="S39" s="48"/>
      <c r="T39" s="52"/>
      <c r="U39" s="51"/>
      <c r="V39" s="64"/>
      <c r="W39" s="67"/>
      <c r="X39" s="48"/>
      <c r="Y39" s="52"/>
      <c r="Z39" s="48"/>
      <c r="AA39" s="52"/>
      <c r="AB39" s="48"/>
      <c r="AC39" s="52"/>
      <c r="AD39" s="52"/>
      <c r="AE39" s="52"/>
      <c r="AF39" s="70"/>
      <c r="AG39" s="48"/>
      <c r="AH39" s="48"/>
      <c r="AI39" s="53"/>
      <c r="AJ39" s="54"/>
      <c r="AK39" s="53"/>
      <c r="AL39" s="54"/>
      <c r="AM39" s="48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C39" s="91"/>
      <c r="BD39" s="91"/>
      <c r="BE39" s="91"/>
      <c r="BF39" s="91"/>
      <c r="BG39" s="91"/>
      <c r="BH39" s="91"/>
      <c r="BI39" s="91"/>
      <c r="BJ39" s="92"/>
      <c r="BK39" s="92"/>
      <c r="BL39" s="78"/>
      <c r="BM39" s="78"/>
      <c r="BN39" s="78"/>
      <c r="BO39" s="91"/>
      <c r="BP39" s="91"/>
    </row>
    <row r="40" spans="3:68" ht="15.75" x14ac:dyDescent="0.25">
      <c r="C40" s="47" t="str">
        <f t="shared" si="2"/>
        <v xml:space="preserve">TKT: </v>
      </c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50"/>
      <c r="Q40" s="50"/>
      <c r="R40" s="48"/>
      <c r="S40" s="48"/>
      <c r="T40" s="52"/>
      <c r="U40" s="51"/>
      <c r="V40" s="64"/>
      <c r="W40" s="67"/>
      <c r="X40" s="48"/>
      <c r="Y40" s="52"/>
      <c r="Z40" s="48"/>
      <c r="AA40" s="52"/>
      <c r="AB40" s="48"/>
      <c r="AC40" s="52"/>
      <c r="AD40" s="52"/>
      <c r="AE40" s="52"/>
      <c r="AF40" s="70"/>
      <c r="AG40" s="48"/>
      <c r="AH40" s="48"/>
      <c r="AI40" s="53"/>
      <c r="AJ40" s="54"/>
      <c r="AK40" s="53"/>
      <c r="AL40" s="54"/>
      <c r="AM40" s="48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C40" s="91"/>
      <c r="BD40" s="91"/>
      <c r="BE40" s="91"/>
      <c r="BF40" s="91"/>
      <c r="BG40" s="91"/>
      <c r="BH40" s="91"/>
      <c r="BI40" s="91"/>
      <c r="BJ40" s="92"/>
      <c r="BK40" s="92"/>
      <c r="BL40" s="78"/>
      <c r="BM40" s="78"/>
      <c r="BN40" s="78"/>
      <c r="BO40" s="91"/>
      <c r="BP40" s="91"/>
    </row>
    <row r="41" spans="3:68" ht="15.75" x14ac:dyDescent="0.25">
      <c r="C41" s="47" t="str">
        <f t="shared" ref="C41" si="15">CONCATENATE("TKT: ",$E$9)</f>
        <v xml:space="preserve">TKT: </v>
      </c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50"/>
      <c r="Q41" s="50"/>
      <c r="R41" s="48"/>
      <c r="S41" s="48"/>
      <c r="T41" s="52"/>
      <c r="U41" s="51"/>
      <c r="V41" s="64"/>
      <c r="W41" s="67"/>
      <c r="X41" s="48"/>
      <c r="Y41" s="52"/>
      <c r="Z41" s="48"/>
      <c r="AA41" s="52"/>
      <c r="AB41" s="48"/>
      <c r="AC41" s="52"/>
      <c r="AD41" s="52"/>
      <c r="AE41" s="52"/>
      <c r="AF41" s="70"/>
      <c r="AG41" s="48"/>
      <c r="AH41" s="48"/>
      <c r="AI41" s="53"/>
      <c r="AJ41" s="54"/>
      <c r="AK41" s="53"/>
      <c r="AL41" s="54"/>
      <c r="AM41" s="48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C41" s="91"/>
      <c r="BD41" s="91"/>
      <c r="BE41" s="91"/>
      <c r="BF41" s="91"/>
      <c r="BG41" s="91"/>
      <c r="BH41" s="91"/>
      <c r="BI41" s="91"/>
      <c r="BJ41" s="92"/>
      <c r="BK41" s="92"/>
      <c r="BL41" s="78"/>
      <c r="BM41" s="78"/>
      <c r="BN41" s="78"/>
      <c r="BO41" s="91"/>
      <c r="BP41" s="91"/>
    </row>
    <row r="42" spans="3:68" ht="15.75" x14ac:dyDescent="0.25">
      <c r="C42" s="47" t="str">
        <f t="shared" si="2"/>
        <v xml:space="preserve">TKT: 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50"/>
      <c r="Q42" s="50"/>
      <c r="R42" s="48"/>
      <c r="S42" s="48"/>
      <c r="T42" s="52"/>
      <c r="U42" s="51"/>
      <c r="V42" s="64"/>
      <c r="W42" s="67"/>
      <c r="X42" s="48"/>
      <c r="Y42" s="52"/>
      <c r="Z42" s="48"/>
      <c r="AA42" s="52"/>
      <c r="AB42" s="48"/>
      <c r="AC42" s="52"/>
      <c r="AD42" s="52"/>
      <c r="AE42" s="52"/>
      <c r="AF42" s="70"/>
      <c r="AG42" s="48"/>
      <c r="AH42" s="48"/>
      <c r="AI42" s="53"/>
      <c r="AJ42" s="54"/>
      <c r="AK42" s="53"/>
      <c r="AL42" s="54"/>
      <c r="AM42" s="48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C42" s="91"/>
      <c r="BD42" s="91"/>
      <c r="BE42" s="91"/>
      <c r="BF42" s="91"/>
      <c r="BG42" s="91"/>
      <c r="BH42" s="91"/>
      <c r="BI42" s="91"/>
      <c r="BJ42" s="91"/>
      <c r="BK42" s="91"/>
      <c r="BL42" s="78"/>
      <c r="BM42" s="78"/>
      <c r="BN42" s="78"/>
      <c r="BO42" s="91"/>
      <c r="BP42" s="91"/>
    </row>
    <row r="43" spans="3:68" ht="15.75" x14ac:dyDescent="0.25">
      <c r="C43" s="47" t="str">
        <f t="shared" ref="C43" si="16">CONCATENATE("TKT: ",$E$9)</f>
        <v xml:space="preserve">TKT: 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50"/>
      <c r="Q43" s="50"/>
      <c r="R43" s="48"/>
      <c r="S43" s="48"/>
      <c r="T43" s="52"/>
      <c r="U43" s="51"/>
      <c r="V43" s="64"/>
      <c r="W43" s="67"/>
      <c r="X43" s="48"/>
      <c r="Y43" s="52"/>
      <c r="Z43" s="48"/>
      <c r="AA43" s="52"/>
      <c r="AB43" s="48"/>
      <c r="AC43" s="52"/>
      <c r="AD43" s="52"/>
      <c r="AE43" s="52"/>
      <c r="AF43" s="70"/>
      <c r="AG43" s="48"/>
      <c r="AH43" s="48"/>
      <c r="AI43" s="53"/>
      <c r="AJ43" s="54"/>
      <c r="AK43" s="53"/>
      <c r="AL43" s="54"/>
      <c r="AM43" s="48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</row>
    <row r="44" spans="3:68" ht="17.25" x14ac:dyDescent="0.3">
      <c r="C44" s="47" t="str">
        <f t="shared" si="2"/>
        <v xml:space="preserve">TKT: 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50"/>
      <c r="Q44" s="50"/>
      <c r="R44" s="48"/>
      <c r="S44" s="48"/>
      <c r="T44" s="52"/>
      <c r="U44" s="51"/>
      <c r="V44" s="64"/>
      <c r="W44" s="67"/>
      <c r="X44" s="48"/>
      <c r="Y44" s="52"/>
      <c r="Z44" s="48"/>
      <c r="AA44" s="52"/>
      <c r="AB44" s="48"/>
      <c r="AC44" s="52"/>
      <c r="AD44" s="52"/>
      <c r="AE44" s="52"/>
      <c r="AF44" s="70"/>
      <c r="AG44" s="48"/>
      <c r="AH44" s="48"/>
      <c r="AI44" s="53"/>
      <c r="AJ44" s="54"/>
      <c r="AK44" s="53"/>
      <c r="AL44" s="54"/>
      <c r="AM44" s="48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C44" s="91"/>
      <c r="BD44" s="91"/>
      <c r="BE44" s="91"/>
      <c r="BF44" s="91"/>
      <c r="BG44" s="91"/>
      <c r="BH44" s="91"/>
      <c r="BI44" s="91"/>
      <c r="BJ44" s="91"/>
      <c r="BK44" s="91"/>
      <c r="BL44" s="78" t="s">
        <v>76</v>
      </c>
      <c r="BM44" s="78" t="s">
        <v>46</v>
      </c>
      <c r="BN44" s="78" t="s">
        <v>71</v>
      </c>
      <c r="BO44" s="77" t="s">
        <v>77</v>
      </c>
      <c r="BP44" s="77"/>
    </row>
    <row r="45" spans="3:68" ht="17.25" x14ac:dyDescent="0.3">
      <c r="C45" s="47" t="str">
        <f t="shared" ref="C45" si="17">CONCATENATE("TKT: ",$E$9)</f>
        <v xml:space="preserve">TKT: 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50"/>
      <c r="Q45" s="50"/>
      <c r="R45" s="48"/>
      <c r="S45" s="48"/>
      <c r="T45" s="52"/>
      <c r="U45" s="51"/>
      <c r="V45" s="64"/>
      <c r="W45" s="67"/>
      <c r="X45" s="48"/>
      <c r="Y45" s="52"/>
      <c r="Z45" s="48"/>
      <c r="AA45" s="52"/>
      <c r="AB45" s="48"/>
      <c r="AC45" s="52"/>
      <c r="AD45" s="52"/>
      <c r="AE45" s="52"/>
      <c r="AF45" s="70"/>
      <c r="AG45" s="48"/>
      <c r="AH45" s="48"/>
      <c r="AI45" s="53"/>
      <c r="AJ45" s="54"/>
      <c r="AK45" s="53"/>
      <c r="AL45" s="54"/>
      <c r="AM45" s="48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C45" s="91"/>
      <c r="BD45" s="91"/>
      <c r="BE45" s="91"/>
      <c r="BF45" s="91"/>
      <c r="BG45" s="91"/>
      <c r="BH45" s="91"/>
      <c r="BI45" s="91"/>
      <c r="BJ45" s="91"/>
      <c r="BK45" s="91"/>
      <c r="BL45" s="78" cm="1">
        <f t="array" ref="BL45">_xlfn.UNIQUE(_xlfn._xlws.FILTER(Table1[Credit Hour],Table1[Job]=AV17))</f>
        <v>0</v>
      </c>
      <c r="BM45" s="78" cm="1">
        <f t="array" ref="BM45">_xlfn.UNIQUE(_xlfn._xlws.FILTER(Table1[% Time],(Table1[Credit Hour]=AV17)*(Table1[Job]=AU17)))</f>
        <v>0</v>
      </c>
      <c r="BN45" s="80" cm="1">
        <f t="array" ref="BN45">_xlfn._xlws.FILTER(Table1[Salary],(Table1[% Time]=AW17)*(Table1[Credit Hour]=AV17)*(Table1[Job]=AU17))</f>
        <v>0</v>
      </c>
      <c r="BO45" s="77" cm="1">
        <f t="array" ref="BO45">_xlfn._xlws.FILTER(Table1[Hr/Week ],(Table1[Salary]=AX17)*(Table1[% Time]=AW17)*(Table1[Credit Hour]=AV17)*(Table1[Job]=AU17))</f>
        <v>0</v>
      </c>
      <c r="BP45" s="77" cm="1">
        <f t="array" ref="BP45">_xlfn._xlws.FILTER(Table1[Tuition Credits],(Table1[Hr/Week ]=AY17)*(Table1[Salary]=AX17)*(Table1[% Time]=AW17)*(Table1[Credit Hour]=AV17)*(Table1[Job]=AU17))</f>
        <v>0</v>
      </c>
    </row>
    <row r="46" spans="3:68" ht="17.25" x14ac:dyDescent="0.25">
      <c r="C46" s="47" t="str">
        <f t="shared" si="2"/>
        <v xml:space="preserve">TKT: 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50"/>
      <c r="Q46" s="50"/>
      <c r="R46" s="48"/>
      <c r="S46" s="48"/>
      <c r="T46" s="52"/>
      <c r="U46" s="51"/>
      <c r="V46" s="64"/>
      <c r="W46" s="67"/>
      <c r="X46" s="48"/>
      <c r="Y46" s="52"/>
      <c r="Z46" s="48"/>
      <c r="AA46" s="52"/>
      <c r="AB46" s="48"/>
      <c r="AC46" s="52"/>
      <c r="AD46" s="52"/>
      <c r="AE46" s="52"/>
      <c r="AF46" s="70"/>
      <c r="AG46" s="48"/>
      <c r="AH46" s="48"/>
      <c r="AI46" s="53"/>
      <c r="AJ46" s="54"/>
      <c r="AK46" s="53"/>
      <c r="AL46" s="54"/>
      <c r="AM46" s="48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C46" s="91"/>
      <c r="BD46" s="91"/>
      <c r="BE46" s="91"/>
      <c r="BF46" s="91"/>
      <c r="BG46" s="91"/>
      <c r="BH46" s="91"/>
      <c r="BI46" s="91"/>
      <c r="BJ46" s="91"/>
      <c r="BK46" s="91"/>
      <c r="BL46" s="78"/>
      <c r="BM46" s="78"/>
      <c r="BN46" s="78"/>
      <c r="BO46" s="85"/>
      <c r="BP46" s="83"/>
    </row>
    <row r="47" spans="3:68" ht="15.75" x14ac:dyDescent="0.25">
      <c r="C47" s="47" t="str">
        <f t="shared" ref="C47" si="18">CONCATENATE("TKT: ",$E$9)</f>
        <v xml:space="preserve">TKT: </v>
      </c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50"/>
      <c r="Q47" s="50"/>
      <c r="R47" s="48"/>
      <c r="S47" s="48"/>
      <c r="T47" s="52"/>
      <c r="U47" s="51"/>
      <c r="V47" s="64"/>
      <c r="W47" s="67"/>
      <c r="X47" s="48"/>
      <c r="Y47" s="52"/>
      <c r="Z47" s="48"/>
      <c r="AA47" s="52"/>
      <c r="AB47" s="48"/>
      <c r="AC47" s="52"/>
      <c r="AD47" s="52"/>
      <c r="AE47" s="52"/>
      <c r="AF47" s="70"/>
      <c r="AG47" s="48"/>
      <c r="AH47" s="48"/>
      <c r="AI47" s="53"/>
      <c r="AJ47" s="54"/>
      <c r="AK47" s="53"/>
      <c r="AL47" s="54"/>
      <c r="AM47" s="48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C47" s="91"/>
      <c r="BD47" s="91"/>
      <c r="BE47" s="91"/>
      <c r="BF47" s="91"/>
      <c r="BG47" s="91"/>
      <c r="BH47" s="91"/>
      <c r="BI47" s="91"/>
      <c r="BJ47" s="91"/>
      <c r="BK47" s="91"/>
      <c r="BL47" s="78"/>
      <c r="BM47" s="78"/>
      <c r="BN47" s="78"/>
      <c r="BO47" s="91"/>
      <c r="BP47" s="91"/>
    </row>
    <row r="48" spans="3:68" ht="15.75" x14ac:dyDescent="0.25">
      <c r="C48" s="47" t="str">
        <f t="shared" si="2"/>
        <v xml:space="preserve">TKT: 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50"/>
      <c r="Q48" s="50"/>
      <c r="R48" s="48"/>
      <c r="S48" s="48"/>
      <c r="T48" s="52"/>
      <c r="U48" s="51"/>
      <c r="V48" s="64"/>
      <c r="W48" s="67"/>
      <c r="X48" s="48"/>
      <c r="Y48" s="52"/>
      <c r="Z48" s="48"/>
      <c r="AA48" s="52"/>
      <c r="AB48" s="48"/>
      <c r="AC48" s="52"/>
      <c r="AD48" s="52"/>
      <c r="AE48" s="52"/>
      <c r="AF48" s="70"/>
      <c r="AG48" s="48"/>
      <c r="AH48" s="48"/>
      <c r="AI48" s="53"/>
      <c r="AJ48" s="54"/>
      <c r="AK48" s="53"/>
      <c r="AL48" s="54"/>
      <c r="AM48" s="48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C48" s="91"/>
      <c r="BD48" s="91"/>
      <c r="BE48" s="91"/>
      <c r="BF48" s="91"/>
      <c r="BG48" s="91"/>
      <c r="BH48" s="91"/>
      <c r="BI48" s="91"/>
      <c r="BJ48" s="91"/>
      <c r="BK48" s="91"/>
      <c r="BL48" s="78"/>
      <c r="BM48" s="78"/>
      <c r="BN48" s="78"/>
      <c r="BO48" s="91"/>
      <c r="BP48" s="91"/>
    </row>
    <row r="49" spans="3:68" ht="15.75" x14ac:dyDescent="0.25">
      <c r="C49" s="47" t="str">
        <f t="shared" ref="C49" si="19">CONCATENATE("TKT: ",$E$9)</f>
        <v xml:space="preserve">TKT: 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50"/>
      <c r="Q49" s="50"/>
      <c r="R49" s="48"/>
      <c r="S49" s="48"/>
      <c r="T49" s="52"/>
      <c r="U49" s="51"/>
      <c r="V49" s="64"/>
      <c r="W49" s="67"/>
      <c r="X49" s="48"/>
      <c r="Y49" s="52"/>
      <c r="Z49" s="48"/>
      <c r="AA49" s="52"/>
      <c r="AB49" s="48"/>
      <c r="AC49" s="52"/>
      <c r="AD49" s="52"/>
      <c r="AE49" s="52"/>
      <c r="AF49" s="70"/>
      <c r="AG49" s="48"/>
      <c r="AH49" s="48"/>
      <c r="AI49" s="53"/>
      <c r="AJ49" s="54"/>
      <c r="AK49" s="53"/>
      <c r="AL49" s="54"/>
      <c r="AM49" s="48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C49" s="91"/>
      <c r="BD49" s="91"/>
      <c r="BE49" s="91"/>
      <c r="BF49" s="91"/>
      <c r="BG49" s="91"/>
      <c r="BH49" s="91"/>
      <c r="BI49" s="91"/>
      <c r="BJ49" s="91"/>
      <c r="BK49" s="91"/>
      <c r="BL49" s="78"/>
      <c r="BM49" s="78"/>
      <c r="BN49" s="78"/>
      <c r="BO49" s="91"/>
      <c r="BP49" s="91"/>
    </row>
    <row r="50" spans="3:68" ht="15.75" x14ac:dyDescent="0.25">
      <c r="C50" s="47" t="str">
        <f t="shared" si="2"/>
        <v xml:space="preserve">TKT: </v>
      </c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50"/>
      <c r="Q50" s="50"/>
      <c r="R50" s="48"/>
      <c r="S50" s="48"/>
      <c r="T50" s="52"/>
      <c r="U50" s="51"/>
      <c r="V50" s="64"/>
      <c r="W50" s="67"/>
      <c r="X50" s="48"/>
      <c r="Y50" s="52"/>
      <c r="Z50" s="48"/>
      <c r="AA50" s="52"/>
      <c r="AB50" s="48"/>
      <c r="AC50" s="52"/>
      <c r="AD50" s="52"/>
      <c r="AE50" s="52"/>
      <c r="AF50" s="70"/>
      <c r="AG50" s="48"/>
      <c r="AH50" s="48"/>
      <c r="AI50" s="53"/>
      <c r="AJ50" s="54"/>
      <c r="AK50" s="53"/>
      <c r="AL50" s="54"/>
      <c r="AM50" s="48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C50" s="91"/>
      <c r="BD50" s="91"/>
      <c r="BE50" s="91"/>
      <c r="BF50" s="91"/>
      <c r="BG50" s="91"/>
      <c r="BH50" s="91"/>
      <c r="BI50" s="91"/>
      <c r="BJ50" s="91"/>
      <c r="BK50" s="91"/>
      <c r="BL50" s="78"/>
      <c r="BM50" s="78"/>
      <c r="BN50" s="78"/>
      <c r="BO50" s="91"/>
      <c r="BP50" s="91"/>
    </row>
    <row r="51" spans="3:68" ht="15.75" x14ac:dyDescent="0.25">
      <c r="C51" s="47" t="str">
        <f t="shared" ref="C51" si="20">CONCATENATE("TKT: ",$E$9)</f>
        <v xml:space="preserve">TKT: </v>
      </c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50"/>
      <c r="Q51" s="50"/>
      <c r="R51" s="48"/>
      <c r="S51" s="48"/>
      <c r="T51" s="52"/>
      <c r="U51" s="51"/>
      <c r="V51" s="64"/>
      <c r="W51" s="67"/>
      <c r="X51" s="48"/>
      <c r="Y51" s="52"/>
      <c r="Z51" s="48"/>
      <c r="AA51" s="52"/>
      <c r="AB51" s="48"/>
      <c r="AC51" s="52"/>
      <c r="AD51" s="52"/>
      <c r="AE51" s="52"/>
      <c r="AF51" s="70"/>
      <c r="AG51" s="48"/>
      <c r="AH51" s="48"/>
      <c r="AI51" s="53"/>
      <c r="AJ51" s="54"/>
      <c r="AK51" s="53"/>
      <c r="AL51" s="54"/>
      <c r="AM51" s="48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</row>
    <row r="52" spans="3:68" ht="17.25" x14ac:dyDescent="0.3">
      <c r="C52" s="47" t="str">
        <f t="shared" si="2"/>
        <v xml:space="preserve">TKT: </v>
      </c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50"/>
      <c r="Q52" s="50"/>
      <c r="R52" s="48"/>
      <c r="S52" s="48"/>
      <c r="T52" s="52"/>
      <c r="U52" s="51"/>
      <c r="V52" s="64"/>
      <c r="W52" s="67"/>
      <c r="X52" s="48"/>
      <c r="Y52" s="52"/>
      <c r="Z52" s="48"/>
      <c r="AA52" s="52"/>
      <c r="AB52" s="48"/>
      <c r="AC52" s="52"/>
      <c r="AD52" s="52"/>
      <c r="AE52" s="52"/>
      <c r="AF52" s="70"/>
      <c r="AG52" s="48"/>
      <c r="AH52" s="48"/>
      <c r="AI52" s="53"/>
      <c r="AJ52" s="54"/>
      <c r="AK52" s="53"/>
      <c r="AL52" s="54"/>
      <c r="AM52" s="48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C52" s="91"/>
      <c r="BD52" s="91"/>
      <c r="BE52" s="91"/>
      <c r="BF52" s="91"/>
      <c r="BG52" s="91"/>
      <c r="BH52" s="91"/>
      <c r="BI52" s="91"/>
      <c r="BJ52" s="91"/>
      <c r="BK52" s="91"/>
      <c r="BL52" s="78" t="s">
        <v>76</v>
      </c>
      <c r="BM52" s="78" t="s">
        <v>46</v>
      </c>
      <c r="BN52" s="78" t="s">
        <v>71</v>
      </c>
      <c r="BO52" s="77" t="s">
        <v>77</v>
      </c>
      <c r="BP52" s="77"/>
    </row>
    <row r="53" spans="3:68" ht="17.25" x14ac:dyDescent="0.3">
      <c r="C53" s="47" t="str">
        <f t="shared" ref="C53" si="21">CONCATENATE("TKT: ",$E$9)</f>
        <v xml:space="preserve">TKT: </v>
      </c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50"/>
      <c r="Q53" s="50"/>
      <c r="R53" s="48"/>
      <c r="S53" s="48"/>
      <c r="T53" s="52"/>
      <c r="U53" s="51"/>
      <c r="V53" s="64"/>
      <c r="W53" s="67"/>
      <c r="X53" s="48"/>
      <c r="Y53" s="52"/>
      <c r="Z53" s="48"/>
      <c r="AA53" s="52"/>
      <c r="AB53" s="48"/>
      <c r="AC53" s="52"/>
      <c r="AD53" s="52"/>
      <c r="AE53" s="52"/>
      <c r="AF53" s="70"/>
      <c r="AG53" s="48"/>
      <c r="AH53" s="48"/>
      <c r="AI53" s="53"/>
      <c r="AJ53" s="54"/>
      <c r="AK53" s="53"/>
      <c r="AL53" s="54"/>
      <c r="AM53" s="48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C53" s="91"/>
      <c r="BD53" s="91"/>
      <c r="BE53" s="91"/>
      <c r="BF53" s="91"/>
      <c r="BG53" s="91"/>
      <c r="BH53" s="91"/>
      <c r="BI53" s="91"/>
      <c r="BJ53" s="91"/>
      <c r="BK53" s="91"/>
      <c r="BL53" s="78" cm="1">
        <f t="array" ref="BL53">_xlfn.UNIQUE(_xlfn._xlws.FILTER(Table1[Credit Hour],Table1[Job]=AV18))</f>
        <v>0</v>
      </c>
      <c r="BM53" s="78" cm="1">
        <f t="array" ref="BM53">_xlfn.UNIQUE(_xlfn._xlws.FILTER(Table1[% Time],(Table1[Credit Hour]=AV18)*(Table1[Job]=AU18)))</f>
        <v>0</v>
      </c>
      <c r="BN53" s="80" cm="1">
        <f t="array" ref="BN53">_xlfn._xlws.FILTER(Table1[Salary],(Table1[% Time]=AW18)*(Table1[Credit Hour]=AV18)*(Table1[Job]=AU18))</f>
        <v>0</v>
      </c>
      <c r="BO53" s="77" cm="1">
        <f t="array" ref="BO53">_xlfn._xlws.FILTER(Table1[Hr/Week ],(Table1[Salary]=AX18)*(Table1[% Time]=AW18)*(Table1[Credit Hour]=AV18)*(Table1[Job]=AU18))</f>
        <v>0</v>
      </c>
      <c r="BP53" s="77" cm="1">
        <f t="array" ref="BP53">_xlfn._xlws.FILTER(Table1[Tuition Credits],(Table1[Hr/Week ]=AY18)*(Table1[Salary]=AX18)*(Table1[% Time]=AW18)*(Table1[Credit Hour]=AV18)*(Table1[Job]=AU18))</f>
        <v>0</v>
      </c>
    </row>
    <row r="54" spans="3:68" ht="17.25" x14ac:dyDescent="0.25">
      <c r="C54" s="47" t="str">
        <f t="shared" si="2"/>
        <v xml:space="preserve">TKT: </v>
      </c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50"/>
      <c r="Q54" s="50"/>
      <c r="R54" s="48"/>
      <c r="S54" s="48"/>
      <c r="T54" s="52"/>
      <c r="U54" s="51"/>
      <c r="V54" s="64"/>
      <c r="W54" s="67"/>
      <c r="X54" s="48"/>
      <c r="Y54" s="52"/>
      <c r="Z54" s="48"/>
      <c r="AA54" s="52"/>
      <c r="AB54" s="48"/>
      <c r="AC54" s="52"/>
      <c r="AD54" s="52"/>
      <c r="AE54" s="52"/>
      <c r="AF54" s="70"/>
      <c r="AG54" s="48"/>
      <c r="AH54" s="48"/>
      <c r="AI54" s="53"/>
      <c r="AJ54" s="54"/>
      <c r="AK54" s="53"/>
      <c r="AL54" s="54"/>
      <c r="AM54" s="48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C54" s="91"/>
      <c r="BD54" s="91"/>
      <c r="BE54" s="91"/>
      <c r="BF54" s="91"/>
      <c r="BG54" s="91"/>
      <c r="BH54" s="91"/>
      <c r="BI54" s="91"/>
      <c r="BJ54" s="91"/>
      <c r="BK54" s="91"/>
      <c r="BL54" s="78"/>
      <c r="BM54" s="78"/>
      <c r="BN54" s="78"/>
      <c r="BO54" s="85"/>
      <c r="BP54" s="83"/>
    </row>
    <row r="55" spans="3:68" ht="15.75" x14ac:dyDescent="0.25">
      <c r="C55" s="47" t="str">
        <f t="shared" ref="C55" si="22">CONCATENATE("TKT: ",$E$9)</f>
        <v xml:space="preserve">TKT: </v>
      </c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50"/>
      <c r="Q55" s="50"/>
      <c r="R55" s="48"/>
      <c r="S55" s="48"/>
      <c r="T55" s="52"/>
      <c r="U55" s="51"/>
      <c r="V55" s="64"/>
      <c r="W55" s="67"/>
      <c r="X55" s="48"/>
      <c r="Y55" s="52"/>
      <c r="Z55" s="48"/>
      <c r="AA55" s="52"/>
      <c r="AB55" s="48"/>
      <c r="AC55" s="52"/>
      <c r="AD55" s="52"/>
      <c r="AE55" s="52"/>
      <c r="AF55" s="70"/>
      <c r="AG55" s="48"/>
      <c r="AH55" s="48"/>
      <c r="AI55" s="53"/>
      <c r="AJ55" s="54"/>
      <c r="AK55" s="53"/>
      <c r="AL55" s="54"/>
      <c r="AM55" s="48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C55" s="91"/>
      <c r="BD55" s="91"/>
      <c r="BE55" s="91"/>
      <c r="BF55" s="91"/>
      <c r="BG55" s="91"/>
      <c r="BH55" s="91"/>
      <c r="BI55" s="91"/>
      <c r="BJ55" s="91"/>
      <c r="BK55" s="91"/>
      <c r="BL55" s="78"/>
      <c r="BM55" s="78"/>
      <c r="BN55" s="78"/>
      <c r="BO55" s="91"/>
      <c r="BP55" s="91"/>
    </row>
    <row r="56" spans="3:68" ht="15.75" x14ac:dyDescent="0.25">
      <c r="C56" s="47" t="str">
        <f t="shared" si="2"/>
        <v xml:space="preserve">TKT: </v>
      </c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50"/>
      <c r="Q56" s="50"/>
      <c r="R56" s="48"/>
      <c r="S56" s="48"/>
      <c r="T56" s="52"/>
      <c r="U56" s="51"/>
      <c r="V56" s="64"/>
      <c r="W56" s="67"/>
      <c r="X56" s="48"/>
      <c r="Y56" s="52"/>
      <c r="Z56" s="48"/>
      <c r="AA56" s="52"/>
      <c r="AB56" s="48"/>
      <c r="AC56" s="52"/>
      <c r="AD56" s="52"/>
      <c r="AE56" s="52"/>
      <c r="AF56" s="70"/>
      <c r="AG56" s="48"/>
      <c r="AH56" s="48"/>
      <c r="AI56" s="53"/>
      <c r="AJ56" s="54"/>
      <c r="AK56" s="53"/>
      <c r="AL56" s="54"/>
      <c r="AM56" s="48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C56" s="91"/>
      <c r="BD56" s="91"/>
      <c r="BE56" s="91"/>
      <c r="BF56" s="91"/>
      <c r="BG56" s="91"/>
      <c r="BH56" s="91"/>
      <c r="BI56" s="91"/>
      <c r="BJ56" s="91"/>
      <c r="BK56" s="91"/>
      <c r="BL56" s="78"/>
      <c r="BM56" s="78"/>
      <c r="BN56" s="78"/>
      <c r="BO56" s="91"/>
      <c r="BP56" s="91"/>
    </row>
    <row r="57" spans="3:68" ht="15.75" x14ac:dyDescent="0.25">
      <c r="C57" s="47" t="str">
        <f t="shared" ref="C57" si="23">CONCATENATE("TKT: ",$E$9)</f>
        <v xml:space="preserve">TKT: 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50"/>
      <c r="Q57" s="50"/>
      <c r="R57" s="48"/>
      <c r="S57" s="48"/>
      <c r="T57" s="52"/>
      <c r="U57" s="51"/>
      <c r="V57" s="64"/>
      <c r="W57" s="67"/>
      <c r="X57" s="48"/>
      <c r="Y57" s="52"/>
      <c r="Z57" s="48"/>
      <c r="AA57" s="52"/>
      <c r="AB57" s="48"/>
      <c r="AC57" s="52"/>
      <c r="AD57" s="52"/>
      <c r="AE57" s="52"/>
      <c r="AF57" s="70"/>
      <c r="AG57" s="48"/>
      <c r="AH57" s="48"/>
      <c r="AI57" s="53"/>
      <c r="AJ57" s="54"/>
      <c r="AK57" s="53"/>
      <c r="AL57" s="54"/>
      <c r="AM57" s="48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C57" s="91"/>
      <c r="BD57" s="91"/>
      <c r="BE57" s="91"/>
      <c r="BF57" s="91"/>
      <c r="BG57" s="91"/>
      <c r="BH57" s="91"/>
      <c r="BI57" s="91"/>
      <c r="BJ57" s="91"/>
      <c r="BK57" s="91"/>
      <c r="BL57" s="78"/>
      <c r="BM57" s="78"/>
      <c r="BN57" s="78"/>
      <c r="BO57" s="91"/>
      <c r="BP57" s="91"/>
    </row>
    <row r="58" spans="3:68" ht="15.75" x14ac:dyDescent="0.25">
      <c r="C58" s="47" t="str">
        <f t="shared" si="2"/>
        <v xml:space="preserve">TKT: 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50"/>
      <c r="Q58" s="50"/>
      <c r="R58" s="48"/>
      <c r="S58" s="48"/>
      <c r="T58" s="52"/>
      <c r="U58" s="51"/>
      <c r="V58" s="64"/>
      <c r="W58" s="67"/>
      <c r="X58" s="48"/>
      <c r="Y58" s="52"/>
      <c r="Z58" s="48"/>
      <c r="AA58" s="52"/>
      <c r="AB58" s="48"/>
      <c r="AC58" s="52"/>
      <c r="AD58" s="52"/>
      <c r="AE58" s="52"/>
      <c r="AF58" s="70"/>
      <c r="AG58" s="48"/>
      <c r="AH58" s="48"/>
      <c r="AI58" s="53"/>
      <c r="AJ58" s="54"/>
      <c r="AK58" s="53"/>
      <c r="AL58" s="54"/>
      <c r="AM58" s="48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C58" s="91"/>
      <c r="BD58" s="91"/>
      <c r="BE58" s="91"/>
      <c r="BF58" s="91"/>
      <c r="BG58" s="91"/>
      <c r="BH58" s="91"/>
      <c r="BI58" s="91"/>
      <c r="BJ58" s="91"/>
      <c r="BK58" s="91"/>
      <c r="BL58" s="78"/>
      <c r="BM58" s="78"/>
      <c r="BN58" s="78"/>
      <c r="BO58" s="91"/>
      <c r="BP58" s="91"/>
    </row>
    <row r="59" spans="3:68" ht="15.75" x14ac:dyDescent="0.25">
      <c r="C59" s="47" t="str">
        <f t="shared" ref="C59" si="24">CONCATENATE("TKT: ",$E$9)</f>
        <v xml:space="preserve">TKT: </v>
      </c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50"/>
      <c r="Q59" s="50"/>
      <c r="R59" s="48"/>
      <c r="S59" s="48"/>
      <c r="T59" s="52"/>
      <c r="U59" s="51"/>
      <c r="V59" s="64"/>
      <c r="W59" s="67"/>
      <c r="X59" s="48"/>
      <c r="Y59" s="52"/>
      <c r="Z59" s="48"/>
      <c r="AA59" s="52"/>
      <c r="AB59" s="48"/>
      <c r="AC59" s="52"/>
      <c r="AD59" s="52"/>
      <c r="AE59" s="52"/>
      <c r="AF59" s="70"/>
      <c r="AG59" s="48"/>
      <c r="AH59" s="48"/>
      <c r="AI59" s="53"/>
      <c r="AJ59" s="54"/>
      <c r="AK59" s="53"/>
      <c r="AL59" s="54"/>
      <c r="AM59" s="48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</row>
    <row r="60" spans="3:68" ht="17.25" x14ac:dyDescent="0.3">
      <c r="C60" s="47" t="str">
        <f t="shared" si="2"/>
        <v xml:space="preserve">TKT: 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50"/>
      <c r="Q60" s="50"/>
      <c r="R60" s="48"/>
      <c r="S60" s="48"/>
      <c r="T60" s="52"/>
      <c r="U60" s="51"/>
      <c r="V60" s="64"/>
      <c r="W60" s="67"/>
      <c r="X60" s="48"/>
      <c r="Y60" s="52"/>
      <c r="Z60" s="48"/>
      <c r="AA60" s="52"/>
      <c r="AB60" s="48"/>
      <c r="AC60" s="52"/>
      <c r="AD60" s="52"/>
      <c r="AE60" s="52"/>
      <c r="AF60" s="70"/>
      <c r="AG60" s="48"/>
      <c r="AH60" s="48"/>
      <c r="AI60" s="53"/>
      <c r="AJ60" s="54"/>
      <c r="AK60" s="53"/>
      <c r="AL60" s="54"/>
      <c r="AM60" s="48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C60" s="91"/>
      <c r="BD60" s="91"/>
      <c r="BE60" s="91"/>
      <c r="BF60" s="91"/>
      <c r="BG60" s="91"/>
      <c r="BH60" s="91"/>
      <c r="BI60" s="91"/>
      <c r="BJ60" s="91"/>
      <c r="BK60" s="91"/>
      <c r="BL60" s="78" t="s">
        <v>76</v>
      </c>
      <c r="BM60" s="78" t="s">
        <v>46</v>
      </c>
      <c r="BN60" s="78" t="s">
        <v>71</v>
      </c>
      <c r="BO60" s="77" t="s">
        <v>77</v>
      </c>
      <c r="BP60" s="77"/>
    </row>
    <row r="61" spans="3:68" ht="17.25" x14ac:dyDescent="0.3">
      <c r="C61" s="47" t="str">
        <f t="shared" ref="C61" si="25">CONCATENATE("TKT: ",$E$9)</f>
        <v xml:space="preserve">TKT: 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50"/>
      <c r="Q61" s="50"/>
      <c r="R61" s="48"/>
      <c r="S61" s="48"/>
      <c r="T61" s="52"/>
      <c r="U61" s="51"/>
      <c r="V61" s="64"/>
      <c r="W61" s="67"/>
      <c r="X61" s="48"/>
      <c r="Y61" s="52"/>
      <c r="Z61" s="48"/>
      <c r="AA61" s="52"/>
      <c r="AB61" s="48"/>
      <c r="AC61" s="52"/>
      <c r="AD61" s="52"/>
      <c r="AE61" s="52"/>
      <c r="AF61" s="70"/>
      <c r="AG61" s="48"/>
      <c r="AH61" s="48"/>
      <c r="AI61" s="53"/>
      <c r="AJ61" s="54"/>
      <c r="AK61" s="53"/>
      <c r="AL61" s="54"/>
      <c r="AM61" s="48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C61" s="91"/>
      <c r="BD61" s="91"/>
      <c r="BE61" s="91"/>
      <c r="BF61" s="91"/>
      <c r="BG61" s="91"/>
      <c r="BH61" s="91"/>
      <c r="BI61" s="91"/>
      <c r="BJ61" s="91"/>
      <c r="BK61" s="91"/>
      <c r="BL61" s="78" cm="1">
        <f t="array" ref="BL61">_xlfn.UNIQUE(_xlfn._xlws.FILTER(Table1[Credit Hour],Table1[Job]=AV19))</f>
        <v>0</v>
      </c>
      <c r="BM61" s="78" cm="1">
        <f t="array" ref="BM61">_xlfn.UNIQUE(_xlfn._xlws.FILTER(Table1[% Time],(Table1[Credit Hour]=AV19)*(Table1[Job]=AU19)))</f>
        <v>0</v>
      </c>
      <c r="BN61" s="80" cm="1">
        <f t="array" ref="BN61">_xlfn._xlws.FILTER(Table1[Salary],(Table1[% Time]=AW19)*(Table1[Credit Hour]=AV19)*(Table1[Job]=AU19))</f>
        <v>0</v>
      </c>
      <c r="BO61" s="77" cm="1">
        <f t="array" ref="BO61">_xlfn._xlws.FILTER(Table1[Hr/Week ],(Table1[Salary]=AX19)*(Table1[% Time]=AW19)*(Table1[Credit Hour]=AV19)*(Table1[Job]=AU19))</f>
        <v>0</v>
      </c>
      <c r="BP61" s="77" cm="1">
        <f t="array" ref="BP61">_xlfn._xlws.FILTER(Table1[Tuition Credits],(Table1[Hr/Week ]=AY19)*(Table1[Salary]=AX19)*(Table1[% Time]=AW19)*(Table1[Credit Hour]=AV19)*(Table1[Job]=AU19))</f>
        <v>0</v>
      </c>
    </row>
    <row r="62" spans="3:68" ht="17.25" x14ac:dyDescent="0.25">
      <c r="C62" s="47" t="str">
        <f t="shared" si="2"/>
        <v xml:space="preserve">TKT: </v>
      </c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50"/>
      <c r="Q62" s="50"/>
      <c r="R62" s="48"/>
      <c r="S62" s="48"/>
      <c r="T62" s="52"/>
      <c r="U62" s="51"/>
      <c r="V62" s="64"/>
      <c r="W62" s="67"/>
      <c r="X62" s="48"/>
      <c r="Y62" s="52"/>
      <c r="Z62" s="48"/>
      <c r="AA62" s="52"/>
      <c r="AB62" s="48"/>
      <c r="AC62" s="52"/>
      <c r="AD62" s="52"/>
      <c r="AE62" s="52"/>
      <c r="AF62" s="70"/>
      <c r="AG62" s="48"/>
      <c r="AH62" s="48"/>
      <c r="AI62" s="53"/>
      <c r="AJ62" s="54"/>
      <c r="AK62" s="53"/>
      <c r="AL62" s="54"/>
      <c r="AM62" s="48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C62" s="91"/>
      <c r="BD62" s="91"/>
      <c r="BE62" s="91"/>
      <c r="BF62" s="91"/>
      <c r="BG62" s="91"/>
      <c r="BH62" s="91"/>
      <c r="BI62" s="91"/>
      <c r="BJ62" s="91"/>
      <c r="BK62" s="91"/>
      <c r="BL62" s="78"/>
      <c r="BM62" s="78"/>
      <c r="BN62" s="78"/>
      <c r="BO62" s="85"/>
      <c r="BP62" s="83"/>
    </row>
    <row r="63" spans="3:68" ht="15.75" x14ac:dyDescent="0.25">
      <c r="C63" s="47" t="str">
        <f t="shared" ref="C63" si="26">CONCATENATE("TKT: ",$E$9)</f>
        <v xml:space="preserve">TKT: </v>
      </c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50"/>
      <c r="Q63" s="50"/>
      <c r="R63" s="48"/>
      <c r="S63" s="48"/>
      <c r="T63" s="52"/>
      <c r="U63" s="51"/>
      <c r="V63" s="64"/>
      <c r="W63" s="67"/>
      <c r="X63" s="48"/>
      <c r="Y63" s="52"/>
      <c r="Z63" s="48"/>
      <c r="AA63" s="52"/>
      <c r="AB63" s="48"/>
      <c r="AC63" s="52"/>
      <c r="AD63" s="52"/>
      <c r="AE63" s="52"/>
      <c r="AF63" s="70"/>
      <c r="AG63" s="48"/>
      <c r="AH63" s="48"/>
      <c r="AI63" s="53"/>
      <c r="AJ63" s="54"/>
      <c r="AK63" s="53"/>
      <c r="AL63" s="54"/>
      <c r="AM63" s="48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C63" s="91"/>
      <c r="BD63" s="91"/>
      <c r="BE63" s="91"/>
      <c r="BF63" s="91"/>
      <c r="BG63" s="91"/>
      <c r="BH63" s="91"/>
      <c r="BI63" s="91"/>
      <c r="BJ63" s="91"/>
      <c r="BK63" s="91"/>
      <c r="BL63" s="78"/>
      <c r="BM63" s="78"/>
      <c r="BN63" s="78"/>
      <c r="BO63" s="91"/>
      <c r="BP63" s="91"/>
    </row>
    <row r="64" spans="3:68" ht="15.75" x14ac:dyDescent="0.25">
      <c r="C64" s="47" t="str">
        <f t="shared" si="2"/>
        <v xml:space="preserve">TKT: </v>
      </c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50"/>
      <c r="Q64" s="50"/>
      <c r="R64" s="48"/>
      <c r="S64" s="48"/>
      <c r="T64" s="52"/>
      <c r="U64" s="51"/>
      <c r="V64" s="64"/>
      <c r="W64" s="67"/>
      <c r="X64" s="48"/>
      <c r="Y64" s="52"/>
      <c r="Z64" s="48"/>
      <c r="AA64" s="52"/>
      <c r="AB64" s="48"/>
      <c r="AC64" s="52"/>
      <c r="AD64" s="52"/>
      <c r="AE64" s="52"/>
      <c r="AF64" s="70"/>
      <c r="AG64" s="48"/>
      <c r="AH64" s="48"/>
      <c r="AI64" s="53"/>
      <c r="AJ64" s="54"/>
      <c r="AK64" s="53"/>
      <c r="AL64" s="54"/>
      <c r="AM64" s="48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C64" s="91"/>
      <c r="BD64" s="91"/>
      <c r="BE64" s="91"/>
      <c r="BF64" s="91"/>
      <c r="BG64" s="91"/>
      <c r="BH64" s="91"/>
      <c r="BI64" s="91"/>
      <c r="BJ64" s="91"/>
      <c r="BK64" s="91"/>
      <c r="BL64" s="78"/>
      <c r="BM64" s="78"/>
      <c r="BN64" s="78"/>
      <c r="BO64" s="91"/>
      <c r="BP64" s="91"/>
    </row>
    <row r="65" spans="3:68" ht="15.75" x14ac:dyDescent="0.25">
      <c r="C65" s="47" t="str">
        <f t="shared" ref="C65" si="27">CONCATENATE("TKT: ",$E$9)</f>
        <v xml:space="preserve">TKT: </v>
      </c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50"/>
      <c r="Q65" s="50"/>
      <c r="R65" s="48"/>
      <c r="S65" s="48"/>
      <c r="T65" s="52"/>
      <c r="U65" s="51"/>
      <c r="V65" s="64"/>
      <c r="W65" s="67"/>
      <c r="X65" s="48"/>
      <c r="Y65" s="52"/>
      <c r="Z65" s="48"/>
      <c r="AA65" s="52"/>
      <c r="AB65" s="48"/>
      <c r="AC65" s="52"/>
      <c r="AD65" s="52"/>
      <c r="AE65" s="52"/>
      <c r="AF65" s="70"/>
      <c r="AG65" s="48"/>
      <c r="AH65" s="48"/>
      <c r="AI65" s="53"/>
      <c r="AJ65" s="54"/>
      <c r="AK65" s="53"/>
      <c r="AL65" s="54"/>
      <c r="AM65" s="48"/>
      <c r="BC65" s="91"/>
      <c r="BD65" s="91"/>
      <c r="BE65" s="91"/>
      <c r="BF65" s="91"/>
      <c r="BG65" s="91"/>
      <c r="BH65" s="91"/>
      <c r="BI65" s="91"/>
      <c r="BJ65" s="91"/>
      <c r="BK65" s="91"/>
      <c r="BL65" s="78"/>
      <c r="BM65" s="78"/>
      <c r="BN65" s="78"/>
      <c r="BO65" s="91"/>
      <c r="BP65" s="91"/>
    </row>
    <row r="66" spans="3:68" ht="15.75" x14ac:dyDescent="0.25">
      <c r="C66" s="47" t="str">
        <f t="shared" si="2"/>
        <v xml:space="preserve">TKT: </v>
      </c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50"/>
      <c r="Q66" s="50"/>
      <c r="R66" s="48"/>
      <c r="S66" s="48"/>
      <c r="T66" s="52"/>
      <c r="U66" s="51"/>
      <c r="V66" s="64"/>
      <c r="W66" s="67"/>
      <c r="X66" s="48"/>
      <c r="Y66" s="52"/>
      <c r="Z66" s="48"/>
      <c r="AA66" s="52"/>
      <c r="AB66" s="48"/>
      <c r="AC66" s="52"/>
      <c r="AD66" s="52"/>
      <c r="AE66" s="52"/>
      <c r="AF66" s="70"/>
      <c r="AG66" s="48"/>
      <c r="AH66" s="48"/>
      <c r="AI66" s="53"/>
      <c r="AJ66" s="54"/>
      <c r="AK66" s="53"/>
      <c r="AL66" s="54"/>
      <c r="AM66" s="48"/>
      <c r="BC66" s="91"/>
      <c r="BD66" s="91"/>
      <c r="BE66" s="91"/>
      <c r="BF66" s="91"/>
      <c r="BG66" s="91"/>
      <c r="BH66" s="91"/>
      <c r="BI66" s="91"/>
      <c r="BJ66" s="91"/>
      <c r="BK66" s="91"/>
      <c r="BL66" s="78"/>
      <c r="BM66" s="78"/>
      <c r="BN66" s="78"/>
      <c r="BO66" s="91"/>
      <c r="BP66" s="91"/>
    </row>
    <row r="67" spans="3:68" ht="15.75" x14ac:dyDescent="0.25">
      <c r="C67" s="47" t="str">
        <f t="shared" ref="C67" si="28">CONCATENATE("TKT: ",$E$9)</f>
        <v xml:space="preserve">TKT: </v>
      </c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50"/>
      <c r="Q67" s="50"/>
      <c r="R67" s="48"/>
      <c r="S67" s="48"/>
      <c r="T67" s="52"/>
      <c r="U67" s="51"/>
      <c r="V67" s="64"/>
      <c r="W67" s="67"/>
      <c r="X67" s="48"/>
      <c r="Y67" s="52"/>
      <c r="Z67" s="48"/>
      <c r="AA67" s="52"/>
      <c r="AB67" s="48"/>
      <c r="AC67" s="52"/>
      <c r="AD67" s="52"/>
      <c r="AE67" s="52"/>
      <c r="AF67" s="70"/>
      <c r="AG67" s="48"/>
      <c r="AH67" s="48"/>
      <c r="AI67" s="53"/>
      <c r="AJ67" s="54"/>
      <c r="AK67" s="53"/>
      <c r="AL67" s="54"/>
      <c r="AM67" s="48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</row>
    <row r="68" spans="3:68" ht="17.25" x14ac:dyDescent="0.3">
      <c r="C68" s="47" t="str">
        <f t="shared" si="2"/>
        <v xml:space="preserve">TKT: </v>
      </c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50"/>
      <c r="Q68" s="50"/>
      <c r="R68" s="48"/>
      <c r="S68" s="48"/>
      <c r="T68" s="52"/>
      <c r="U68" s="51"/>
      <c r="V68" s="64"/>
      <c r="W68" s="67"/>
      <c r="X68" s="48"/>
      <c r="Y68" s="52"/>
      <c r="Z68" s="48"/>
      <c r="AA68" s="52"/>
      <c r="AB68" s="48"/>
      <c r="AC68" s="52"/>
      <c r="AD68" s="52"/>
      <c r="AE68" s="52"/>
      <c r="AF68" s="70"/>
      <c r="AG68" s="48"/>
      <c r="AH68" s="48"/>
      <c r="AI68" s="53"/>
      <c r="AJ68" s="54"/>
      <c r="AK68" s="53"/>
      <c r="AL68" s="54"/>
      <c r="AM68" s="48"/>
      <c r="BC68" s="91"/>
      <c r="BD68" s="91"/>
      <c r="BE68" s="91"/>
      <c r="BF68" s="91"/>
      <c r="BG68" s="91"/>
      <c r="BH68" s="91"/>
      <c r="BI68" s="91"/>
      <c r="BJ68" s="91"/>
      <c r="BK68" s="91"/>
      <c r="BL68" s="78" t="s">
        <v>76</v>
      </c>
      <c r="BM68" s="78" t="s">
        <v>46</v>
      </c>
      <c r="BN68" s="78" t="s">
        <v>71</v>
      </c>
      <c r="BO68" s="77" t="s">
        <v>77</v>
      </c>
      <c r="BP68" s="77"/>
    </row>
    <row r="69" spans="3:68" ht="17.25" x14ac:dyDescent="0.3">
      <c r="C69" s="47" t="str">
        <f t="shared" ref="C69" si="29">CONCATENATE("TKT: ",$E$9)</f>
        <v xml:space="preserve">TKT: </v>
      </c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50"/>
      <c r="Q69" s="50"/>
      <c r="R69" s="48"/>
      <c r="S69" s="48"/>
      <c r="T69" s="52"/>
      <c r="U69" s="51"/>
      <c r="V69" s="64"/>
      <c r="W69" s="67"/>
      <c r="X69" s="48"/>
      <c r="Y69" s="52"/>
      <c r="Z69" s="48"/>
      <c r="AA69" s="52"/>
      <c r="AB69" s="48"/>
      <c r="AC69" s="52"/>
      <c r="AD69" s="52"/>
      <c r="AE69" s="52"/>
      <c r="AF69" s="70"/>
      <c r="AG69" s="48"/>
      <c r="AH69" s="48"/>
      <c r="AI69" s="53"/>
      <c r="AJ69" s="54"/>
      <c r="AK69" s="53"/>
      <c r="AL69" s="54"/>
      <c r="AM69" s="48"/>
      <c r="BC69" s="91"/>
      <c r="BD69" s="91"/>
      <c r="BE69" s="91"/>
      <c r="BF69" s="91"/>
      <c r="BG69" s="91"/>
      <c r="BH69" s="91"/>
      <c r="BI69" s="91"/>
      <c r="BJ69" s="91"/>
      <c r="BK69" s="91"/>
      <c r="BL69" s="78" cm="1">
        <f t="array" ref="BL69">_xlfn.UNIQUE(_xlfn._xlws.FILTER(Table1[Credit Hour],Table1[Job]=AV20))</f>
        <v>0</v>
      </c>
      <c r="BM69" s="78" cm="1">
        <f t="array" ref="BM69">_xlfn.UNIQUE(_xlfn._xlws.FILTER(Table1[% Time],(Table1[Credit Hour]=AV20)*(Table1[Job]=AU20)))</f>
        <v>0</v>
      </c>
      <c r="BN69" s="80" cm="1">
        <f t="array" ref="BN69">_xlfn._xlws.FILTER(Table1[Salary],(Table1[% Time]=AW20)*(Table1[Credit Hour]=AV20)*(Table1[Job]=AU20))</f>
        <v>0</v>
      </c>
      <c r="BO69" s="77" cm="1">
        <f t="array" ref="BO69">_xlfn._xlws.FILTER(Table1[Hr/Week ],(Table1[Salary]=AX20)*(Table1[% Time]=AW20)*(Table1[Credit Hour]=AV20)*(Table1[Job]=AU20))</f>
        <v>0</v>
      </c>
      <c r="BP69" s="77" cm="1">
        <f t="array" ref="BP69">_xlfn._xlws.FILTER(Table1[Tuition Credits],(Table1[Hr/Week ]=AY20)*(Table1[Salary]=AX20)*(Table1[% Time]=AW20)*(Table1[Credit Hour]=AV20)*(Table1[Job]=AU20))</f>
        <v>0</v>
      </c>
    </row>
    <row r="70" spans="3:68" ht="17.25" x14ac:dyDescent="0.25">
      <c r="C70" s="47" t="str">
        <f t="shared" si="2"/>
        <v xml:space="preserve">TKT: </v>
      </c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50"/>
      <c r="Q70" s="50"/>
      <c r="R70" s="48"/>
      <c r="S70" s="48"/>
      <c r="T70" s="52"/>
      <c r="U70" s="51"/>
      <c r="V70" s="64"/>
      <c r="W70" s="67"/>
      <c r="X70" s="48"/>
      <c r="Y70" s="52"/>
      <c r="Z70" s="48"/>
      <c r="AA70" s="52"/>
      <c r="AB70" s="48"/>
      <c r="AC70" s="52"/>
      <c r="AD70" s="52"/>
      <c r="AE70" s="52"/>
      <c r="AF70" s="70"/>
      <c r="AG70" s="48"/>
      <c r="AH70" s="48"/>
      <c r="AI70" s="53"/>
      <c r="AJ70" s="54"/>
      <c r="AK70" s="53"/>
      <c r="AL70" s="54"/>
      <c r="AM70" s="48"/>
      <c r="BC70" s="91"/>
      <c r="BD70" s="91"/>
      <c r="BE70" s="91"/>
      <c r="BF70" s="91"/>
      <c r="BG70" s="91"/>
      <c r="BH70" s="91"/>
      <c r="BI70" s="91"/>
      <c r="BJ70" s="91"/>
      <c r="BK70" s="91"/>
      <c r="BL70" s="78"/>
      <c r="BM70" s="78"/>
      <c r="BN70" s="78"/>
      <c r="BO70" s="85"/>
      <c r="BP70" s="83"/>
    </row>
    <row r="71" spans="3:68" ht="15.75" x14ac:dyDescent="0.25">
      <c r="C71" s="47" t="str">
        <f t="shared" ref="C71" si="30">CONCATENATE("TKT: ",$E$9)</f>
        <v xml:space="preserve">TKT: </v>
      </c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50"/>
      <c r="Q71" s="50"/>
      <c r="R71" s="48"/>
      <c r="S71" s="48"/>
      <c r="T71" s="52"/>
      <c r="U71" s="51"/>
      <c r="V71" s="64"/>
      <c r="W71" s="67"/>
      <c r="X71" s="48"/>
      <c r="Y71" s="52"/>
      <c r="Z71" s="48"/>
      <c r="AA71" s="52"/>
      <c r="AB71" s="48"/>
      <c r="AC71" s="52"/>
      <c r="AD71" s="52"/>
      <c r="AE71" s="52"/>
      <c r="AF71" s="70"/>
      <c r="AG71" s="48"/>
      <c r="AH71" s="48"/>
      <c r="AI71" s="53"/>
      <c r="AJ71" s="54"/>
      <c r="AK71" s="53"/>
      <c r="AL71" s="54"/>
      <c r="AM71" s="48"/>
      <c r="BC71" s="91"/>
      <c r="BD71" s="91"/>
      <c r="BE71" s="91"/>
      <c r="BF71" s="91"/>
      <c r="BG71" s="91"/>
      <c r="BH71" s="91"/>
      <c r="BI71" s="91"/>
      <c r="BJ71" s="91"/>
      <c r="BK71" s="91"/>
      <c r="BL71" s="78"/>
      <c r="BM71" s="78"/>
      <c r="BN71" s="78"/>
      <c r="BO71" s="91"/>
      <c r="BP71" s="91"/>
    </row>
    <row r="72" spans="3:68" ht="15.75" x14ac:dyDescent="0.25">
      <c r="C72" s="47" t="str">
        <f t="shared" si="2"/>
        <v xml:space="preserve">TKT: </v>
      </c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50"/>
      <c r="Q72" s="50"/>
      <c r="R72" s="48"/>
      <c r="S72" s="48"/>
      <c r="T72" s="52"/>
      <c r="U72" s="51"/>
      <c r="V72" s="64"/>
      <c r="W72" s="67"/>
      <c r="X72" s="48"/>
      <c r="Y72" s="52"/>
      <c r="Z72" s="48"/>
      <c r="AA72" s="52"/>
      <c r="AB72" s="48"/>
      <c r="AC72" s="52"/>
      <c r="AD72" s="52"/>
      <c r="AE72" s="52"/>
      <c r="AF72" s="70"/>
      <c r="AG72" s="48"/>
      <c r="AH72" s="48"/>
      <c r="AI72" s="53"/>
      <c r="AJ72" s="54"/>
      <c r="AK72" s="53"/>
      <c r="AL72" s="54"/>
      <c r="AM72" s="48"/>
      <c r="BC72" s="91"/>
      <c r="BD72" s="91"/>
      <c r="BE72" s="91"/>
      <c r="BF72" s="91"/>
      <c r="BG72" s="91"/>
      <c r="BH72" s="91"/>
      <c r="BI72" s="91"/>
      <c r="BJ72" s="91"/>
      <c r="BK72" s="91"/>
      <c r="BL72" s="78"/>
      <c r="BM72" s="78"/>
      <c r="BN72" s="78"/>
      <c r="BO72" s="91"/>
      <c r="BP72" s="91"/>
    </row>
    <row r="73" spans="3:68" ht="15.75" x14ac:dyDescent="0.25">
      <c r="C73" s="47" t="str">
        <f t="shared" ref="C73" si="31">CONCATENATE("TKT: ",$E$9)</f>
        <v xml:space="preserve">TKT: </v>
      </c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50"/>
      <c r="Q73" s="50"/>
      <c r="R73" s="48"/>
      <c r="S73" s="48"/>
      <c r="T73" s="52"/>
      <c r="U73" s="51"/>
      <c r="V73" s="64"/>
      <c r="W73" s="67"/>
      <c r="X73" s="48"/>
      <c r="Y73" s="52"/>
      <c r="Z73" s="48"/>
      <c r="AA73" s="52"/>
      <c r="AB73" s="48"/>
      <c r="AC73" s="52"/>
      <c r="AD73" s="52"/>
      <c r="AE73" s="52"/>
      <c r="AF73" s="70"/>
      <c r="AG73" s="48"/>
      <c r="AH73" s="48"/>
      <c r="AI73" s="53"/>
      <c r="AJ73" s="54"/>
      <c r="AK73" s="53"/>
      <c r="AL73" s="54"/>
      <c r="AM73" s="48"/>
      <c r="BC73" s="91"/>
      <c r="BD73" s="91"/>
      <c r="BE73" s="91"/>
      <c r="BF73" s="91"/>
      <c r="BG73" s="91"/>
      <c r="BH73" s="91"/>
      <c r="BI73" s="91"/>
      <c r="BJ73" s="91"/>
      <c r="BK73" s="91"/>
      <c r="BL73" s="78"/>
      <c r="BM73" s="78"/>
      <c r="BN73" s="78"/>
      <c r="BO73" s="91"/>
      <c r="BP73" s="91"/>
    </row>
    <row r="74" spans="3:68" ht="15.75" x14ac:dyDescent="0.25">
      <c r="C74" s="47" t="str">
        <f t="shared" si="2"/>
        <v xml:space="preserve">TKT: </v>
      </c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50"/>
      <c r="Q74" s="50"/>
      <c r="R74" s="48"/>
      <c r="S74" s="48"/>
      <c r="T74" s="52"/>
      <c r="U74" s="51"/>
      <c r="V74" s="64"/>
      <c r="W74" s="67"/>
      <c r="X74" s="48"/>
      <c r="Y74" s="52"/>
      <c r="Z74" s="48"/>
      <c r="AA74" s="52"/>
      <c r="AB74" s="48"/>
      <c r="AC74" s="52"/>
      <c r="AD74" s="52"/>
      <c r="AE74" s="52"/>
      <c r="AF74" s="70"/>
      <c r="AG74" s="48"/>
      <c r="AH74" s="48"/>
      <c r="AI74" s="53"/>
      <c r="AJ74" s="54"/>
      <c r="AK74" s="53"/>
      <c r="AL74" s="54"/>
      <c r="AM74" s="48"/>
      <c r="BC74" s="91"/>
      <c r="BD74" s="91"/>
      <c r="BE74" s="91"/>
      <c r="BF74" s="91"/>
      <c r="BG74" s="91"/>
      <c r="BH74" s="91"/>
      <c r="BI74" s="91"/>
      <c r="BJ74" s="91"/>
      <c r="BK74" s="91"/>
      <c r="BL74" s="78"/>
      <c r="BM74" s="78"/>
      <c r="BN74" s="78"/>
      <c r="BO74" s="91"/>
      <c r="BP74" s="91"/>
    </row>
    <row r="75" spans="3:68" ht="15.75" x14ac:dyDescent="0.25">
      <c r="C75" s="47" t="str">
        <f t="shared" ref="C75" si="32">CONCATENATE("TKT: ",$E$9)</f>
        <v xml:space="preserve">TKT: </v>
      </c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50"/>
      <c r="Q75" s="50"/>
      <c r="R75" s="48"/>
      <c r="S75" s="48"/>
      <c r="T75" s="52"/>
      <c r="U75" s="51"/>
      <c r="V75" s="64"/>
      <c r="W75" s="67"/>
      <c r="X75" s="48"/>
      <c r="Y75" s="52"/>
      <c r="Z75" s="48"/>
      <c r="AA75" s="52"/>
      <c r="AB75" s="48"/>
      <c r="AC75" s="52"/>
      <c r="AD75" s="52"/>
      <c r="AE75" s="52"/>
      <c r="AF75" s="70"/>
      <c r="AG75" s="48"/>
      <c r="AH75" s="48"/>
      <c r="AI75" s="53"/>
      <c r="AJ75" s="54"/>
      <c r="AK75" s="53"/>
      <c r="AL75" s="54"/>
      <c r="AM75" s="48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</row>
    <row r="76" spans="3:68" ht="17.25" x14ac:dyDescent="0.3">
      <c r="C76" s="47" t="str">
        <f t="shared" si="2"/>
        <v xml:space="preserve">TKT: </v>
      </c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50"/>
      <c r="Q76" s="50"/>
      <c r="R76" s="48"/>
      <c r="S76" s="48"/>
      <c r="T76" s="52"/>
      <c r="U76" s="51"/>
      <c r="V76" s="64"/>
      <c r="W76" s="67"/>
      <c r="X76" s="48"/>
      <c r="Y76" s="52"/>
      <c r="Z76" s="48"/>
      <c r="AA76" s="52"/>
      <c r="AB76" s="48"/>
      <c r="AC76" s="52"/>
      <c r="AD76" s="52"/>
      <c r="AE76" s="52"/>
      <c r="AF76" s="70"/>
      <c r="AG76" s="48"/>
      <c r="AH76" s="48"/>
      <c r="AI76" s="53"/>
      <c r="AJ76" s="54"/>
      <c r="AK76" s="53"/>
      <c r="AL76" s="54"/>
      <c r="AM76" s="48"/>
      <c r="BC76" s="91"/>
      <c r="BD76" s="91"/>
      <c r="BE76" s="91"/>
      <c r="BF76" s="91"/>
      <c r="BG76" s="91"/>
      <c r="BH76" s="91"/>
      <c r="BI76" s="91"/>
      <c r="BJ76" s="91"/>
      <c r="BK76" s="91"/>
      <c r="BL76" s="78" t="s">
        <v>76</v>
      </c>
      <c r="BM76" s="78" t="s">
        <v>46</v>
      </c>
      <c r="BN76" s="78" t="s">
        <v>71</v>
      </c>
      <c r="BO76" s="77" t="s">
        <v>77</v>
      </c>
      <c r="BP76" s="77"/>
    </row>
    <row r="77" spans="3:68" ht="17.25" x14ac:dyDescent="0.3">
      <c r="C77" s="47" t="str">
        <f t="shared" ref="C77" si="33">CONCATENATE("TKT: ",$E$9)</f>
        <v xml:space="preserve">TKT: </v>
      </c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50"/>
      <c r="Q77" s="50"/>
      <c r="R77" s="48"/>
      <c r="S77" s="48"/>
      <c r="T77" s="52"/>
      <c r="U77" s="51"/>
      <c r="V77" s="64"/>
      <c r="W77" s="67"/>
      <c r="X77" s="48"/>
      <c r="Y77" s="52"/>
      <c r="Z77" s="48"/>
      <c r="AA77" s="52"/>
      <c r="AB77" s="48"/>
      <c r="AC77" s="52"/>
      <c r="AD77" s="52"/>
      <c r="AE77" s="52"/>
      <c r="AF77" s="70"/>
      <c r="AG77" s="48"/>
      <c r="AH77" s="48"/>
      <c r="AI77" s="53"/>
      <c r="AJ77" s="54"/>
      <c r="AK77" s="53"/>
      <c r="AL77" s="54"/>
      <c r="AM77" s="48"/>
      <c r="BC77" s="91"/>
      <c r="BD77" s="91"/>
      <c r="BE77" s="91"/>
      <c r="BF77" s="91"/>
      <c r="BG77" s="91"/>
      <c r="BH77" s="91"/>
      <c r="BI77" s="91"/>
      <c r="BJ77" s="91"/>
      <c r="BK77" s="91"/>
      <c r="BL77" s="78" cm="1">
        <f t="array" ref="BL77">_xlfn.UNIQUE(_xlfn._xlws.FILTER(Table1[Credit Hour],Table1[Job]=AV21))</f>
        <v>0</v>
      </c>
      <c r="BM77" s="78" cm="1">
        <f t="array" ref="BM77">_xlfn.UNIQUE(_xlfn._xlws.FILTER(Table1[% Time],(Table1[Credit Hour]=AV21)*(Table1[Job]=AU21)))</f>
        <v>0</v>
      </c>
      <c r="BN77" s="80" cm="1">
        <f t="array" ref="BN77">_xlfn._xlws.FILTER(Table1[Salary],(Table1[% Time]=AW21)*(Table1[Credit Hour]=AV21)*(Table1[Job]=AU21))</f>
        <v>0</v>
      </c>
      <c r="BO77" s="77" cm="1">
        <f t="array" ref="BO77">_xlfn._xlws.FILTER(Table1[Hr/Week ],(Table1[Salary]=AX21)*(Table1[% Time]=AW21)*(Table1[Credit Hour]=AV21)*(Table1[Job]=AU21))</f>
        <v>0</v>
      </c>
      <c r="BP77" s="77" cm="1">
        <f t="array" ref="BP77">_xlfn._xlws.FILTER(Table1[Tuition Credits],(Table1[Hr/Week ]=AY21)*(Table1[Salary]=AX21)*(Table1[% Time]=AW21)*(Table1[Credit Hour]=AV21)*(Table1[Job]=AU21))</f>
        <v>0</v>
      </c>
    </row>
    <row r="78" spans="3:68" ht="17.25" x14ac:dyDescent="0.25">
      <c r="C78" s="47" t="str">
        <f t="shared" si="2"/>
        <v xml:space="preserve">TKT: </v>
      </c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50"/>
      <c r="Q78" s="50"/>
      <c r="R78" s="48"/>
      <c r="S78" s="48"/>
      <c r="T78" s="52"/>
      <c r="U78" s="51"/>
      <c r="V78" s="64"/>
      <c r="W78" s="67"/>
      <c r="X78" s="48"/>
      <c r="Y78" s="52"/>
      <c r="Z78" s="48"/>
      <c r="AA78" s="52"/>
      <c r="AB78" s="48"/>
      <c r="AC78" s="52"/>
      <c r="AD78" s="52"/>
      <c r="AE78" s="52"/>
      <c r="AF78" s="70"/>
      <c r="AG78" s="48"/>
      <c r="AH78" s="48"/>
      <c r="AI78" s="53"/>
      <c r="AJ78" s="54"/>
      <c r="AK78" s="53"/>
      <c r="AL78" s="54"/>
      <c r="AM78" s="48"/>
      <c r="BC78" s="91"/>
      <c r="BD78" s="91"/>
      <c r="BE78" s="91"/>
      <c r="BF78" s="91"/>
      <c r="BG78" s="91"/>
      <c r="BH78" s="91"/>
      <c r="BI78" s="91"/>
      <c r="BJ78" s="91"/>
      <c r="BK78" s="91"/>
      <c r="BL78" s="78"/>
      <c r="BM78" s="78"/>
      <c r="BN78" s="78"/>
      <c r="BO78" s="85"/>
      <c r="BP78" s="83"/>
    </row>
    <row r="79" spans="3:68" ht="15.75" x14ac:dyDescent="0.25">
      <c r="C79" s="47" t="str">
        <f t="shared" ref="C79" si="34">CONCATENATE("TKT: ",$E$9)</f>
        <v xml:space="preserve">TKT: </v>
      </c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50"/>
      <c r="Q79" s="50"/>
      <c r="R79" s="48"/>
      <c r="S79" s="48"/>
      <c r="T79" s="52"/>
      <c r="U79" s="51"/>
      <c r="V79" s="64"/>
      <c r="W79" s="67"/>
      <c r="X79" s="48"/>
      <c r="Y79" s="52"/>
      <c r="Z79" s="48"/>
      <c r="AA79" s="52"/>
      <c r="AB79" s="48"/>
      <c r="AC79" s="52"/>
      <c r="AD79" s="52"/>
      <c r="AE79" s="52"/>
      <c r="AF79" s="70"/>
      <c r="AG79" s="48"/>
      <c r="AH79" s="48"/>
      <c r="AI79" s="53"/>
      <c r="AJ79" s="54"/>
      <c r="AK79" s="53"/>
      <c r="AL79" s="54"/>
      <c r="AM79" s="48"/>
      <c r="BC79" s="91"/>
      <c r="BD79" s="91"/>
      <c r="BE79" s="91"/>
      <c r="BF79" s="91"/>
      <c r="BG79" s="91"/>
      <c r="BH79" s="91"/>
      <c r="BI79" s="91"/>
      <c r="BJ79" s="91"/>
      <c r="BK79" s="91"/>
      <c r="BL79" s="78"/>
      <c r="BM79" s="78"/>
      <c r="BN79" s="78"/>
      <c r="BO79" s="91"/>
      <c r="BP79" s="91"/>
    </row>
    <row r="80" spans="3:68" ht="15.75" x14ac:dyDescent="0.25">
      <c r="C80" s="47" t="str">
        <f t="shared" si="2"/>
        <v xml:space="preserve">TKT: </v>
      </c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50"/>
      <c r="Q80" s="50"/>
      <c r="R80" s="48"/>
      <c r="S80" s="48"/>
      <c r="T80" s="52"/>
      <c r="U80" s="51"/>
      <c r="V80" s="64"/>
      <c r="W80" s="67"/>
      <c r="X80" s="48"/>
      <c r="Y80" s="52"/>
      <c r="Z80" s="48"/>
      <c r="AA80" s="52"/>
      <c r="AB80" s="48"/>
      <c r="AC80" s="52"/>
      <c r="AD80" s="52"/>
      <c r="AE80" s="52"/>
      <c r="AF80" s="70"/>
      <c r="AG80" s="48"/>
      <c r="AH80" s="48"/>
      <c r="AI80" s="53"/>
      <c r="AJ80" s="54"/>
      <c r="AK80" s="53"/>
      <c r="AL80" s="54"/>
      <c r="AM80" s="48"/>
      <c r="BC80" s="91"/>
      <c r="BD80" s="91"/>
      <c r="BE80" s="91"/>
      <c r="BF80" s="91"/>
      <c r="BG80" s="91"/>
      <c r="BH80" s="91"/>
      <c r="BI80" s="91"/>
      <c r="BJ80" s="91"/>
      <c r="BK80" s="91"/>
      <c r="BL80" s="78"/>
      <c r="BM80" s="78"/>
      <c r="BN80" s="78"/>
      <c r="BO80" s="91"/>
      <c r="BP80" s="91"/>
    </row>
    <row r="81" spans="3:68" ht="15.75" x14ac:dyDescent="0.25">
      <c r="C81" s="47" t="str">
        <f t="shared" ref="C81" si="35">CONCATENATE("TKT: ",$E$9)</f>
        <v xml:space="preserve">TKT: </v>
      </c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50"/>
      <c r="Q81" s="50"/>
      <c r="R81" s="48"/>
      <c r="S81" s="48"/>
      <c r="T81" s="52"/>
      <c r="U81" s="51"/>
      <c r="V81" s="64"/>
      <c r="W81" s="67"/>
      <c r="X81" s="48"/>
      <c r="Y81" s="52"/>
      <c r="Z81" s="48"/>
      <c r="AA81" s="52"/>
      <c r="AB81" s="48"/>
      <c r="AC81" s="52"/>
      <c r="AD81" s="52"/>
      <c r="AE81" s="52"/>
      <c r="AF81" s="70"/>
      <c r="AG81" s="48"/>
      <c r="AH81" s="48"/>
      <c r="AI81" s="53"/>
      <c r="AJ81" s="54"/>
      <c r="AK81" s="53"/>
      <c r="AL81" s="54"/>
      <c r="AM81" s="48"/>
      <c r="BC81" s="91"/>
      <c r="BD81" s="91"/>
      <c r="BE81" s="91"/>
      <c r="BF81" s="91"/>
      <c r="BG81" s="91"/>
      <c r="BH81" s="91"/>
      <c r="BI81" s="91"/>
      <c r="BJ81" s="91"/>
      <c r="BK81" s="91"/>
      <c r="BL81" s="78"/>
      <c r="BM81" s="78"/>
      <c r="BN81" s="78"/>
      <c r="BO81" s="91"/>
      <c r="BP81" s="91"/>
    </row>
    <row r="82" spans="3:68" ht="15.75" x14ac:dyDescent="0.25">
      <c r="C82" s="47" t="str">
        <f t="shared" si="2"/>
        <v xml:space="preserve">TKT: </v>
      </c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50"/>
      <c r="Q82" s="50"/>
      <c r="R82" s="48"/>
      <c r="S82" s="48"/>
      <c r="T82" s="52"/>
      <c r="U82" s="51"/>
      <c r="V82" s="64"/>
      <c r="W82" s="67"/>
      <c r="X82" s="48"/>
      <c r="Y82" s="52"/>
      <c r="Z82" s="48"/>
      <c r="AA82" s="52"/>
      <c r="AB82" s="48"/>
      <c r="AC82" s="52"/>
      <c r="AD82" s="52"/>
      <c r="AE82" s="52"/>
      <c r="AF82" s="70"/>
      <c r="AG82" s="48"/>
      <c r="AH82" s="48"/>
      <c r="AI82" s="53"/>
      <c r="AJ82" s="54"/>
      <c r="AK82" s="53"/>
      <c r="AL82" s="54"/>
      <c r="AM82" s="48"/>
      <c r="BC82" s="91"/>
      <c r="BD82" s="91"/>
      <c r="BE82" s="91"/>
      <c r="BF82" s="91"/>
      <c r="BG82" s="91"/>
      <c r="BH82" s="91"/>
      <c r="BI82" s="91"/>
      <c r="BJ82" s="91"/>
      <c r="BK82" s="91"/>
      <c r="BL82" s="78"/>
      <c r="BM82" s="78"/>
      <c r="BN82" s="78"/>
      <c r="BO82" s="91"/>
      <c r="BP82" s="91"/>
    </row>
    <row r="83" spans="3:68" ht="15.75" x14ac:dyDescent="0.25">
      <c r="C83" s="47" t="str">
        <f t="shared" ref="C83" si="36">CONCATENATE("TKT: ",$E$9)</f>
        <v xml:space="preserve">TKT: </v>
      </c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50"/>
      <c r="Q83" s="50"/>
      <c r="R83" s="48"/>
      <c r="S83" s="48"/>
      <c r="T83" s="52"/>
      <c r="U83" s="51"/>
      <c r="V83" s="64"/>
      <c r="W83" s="67"/>
      <c r="X83" s="48"/>
      <c r="Y83" s="52"/>
      <c r="Z83" s="48"/>
      <c r="AA83" s="52"/>
      <c r="AB83" s="48"/>
      <c r="AC83" s="52"/>
      <c r="AD83" s="52"/>
      <c r="AE83" s="52"/>
      <c r="AF83" s="70"/>
      <c r="AG83" s="48"/>
      <c r="AH83" s="48"/>
      <c r="AI83" s="53"/>
      <c r="AJ83" s="54"/>
      <c r="AK83" s="53"/>
      <c r="AL83" s="54"/>
      <c r="AM83" s="48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</row>
    <row r="84" spans="3:68" ht="17.25" x14ac:dyDescent="0.3">
      <c r="C84" s="47" t="str">
        <f t="shared" si="2"/>
        <v xml:space="preserve">TKT: </v>
      </c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50"/>
      <c r="Q84" s="50"/>
      <c r="R84" s="48"/>
      <c r="S84" s="48"/>
      <c r="T84" s="52"/>
      <c r="U84" s="51"/>
      <c r="V84" s="64"/>
      <c r="W84" s="67"/>
      <c r="X84" s="48"/>
      <c r="Y84" s="52"/>
      <c r="Z84" s="48"/>
      <c r="AA84" s="52"/>
      <c r="AB84" s="48"/>
      <c r="AC84" s="52"/>
      <c r="AD84" s="52"/>
      <c r="AE84" s="52"/>
      <c r="AF84" s="70"/>
      <c r="AG84" s="48"/>
      <c r="AH84" s="48"/>
      <c r="AI84" s="53"/>
      <c r="AJ84" s="54"/>
      <c r="AK84" s="53"/>
      <c r="AL84" s="54"/>
      <c r="AM84" s="48"/>
      <c r="BC84" s="91"/>
      <c r="BD84" s="91"/>
      <c r="BE84" s="91"/>
      <c r="BF84" s="91"/>
      <c r="BG84" s="91"/>
      <c r="BH84" s="91"/>
      <c r="BI84" s="91"/>
      <c r="BJ84" s="91"/>
      <c r="BK84" s="91"/>
      <c r="BL84" s="78" t="s">
        <v>76</v>
      </c>
      <c r="BM84" s="78" t="s">
        <v>46</v>
      </c>
      <c r="BN84" s="78" t="s">
        <v>71</v>
      </c>
      <c r="BO84" s="77" t="s">
        <v>77</v>
      </c>
      <c r="BP84" s="77"/>
    </row>
    <row r="85" spans="3:68" ht="17.25" x14ac:dyDescent="0.3">
      <c r="C85" s="47" t="str">
        <f t="shared" ref="C85" si="37">CONCATENATE("TKT: ",$E$9)</f>
        <v xml:space="preserve">TKT: </v>
      </c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50"/>
      <c r="Q85" s="50"/>
      <c r="R85" s="48"/>
      <c r="S85" s="48"/>
      <c r="T85" s="52"/>
      <c r="U85" s="51"/>
      <c r="V85" s="64"/>
      <c r="W85" s="67"/>
      <c r="X85" s="48"/>
      <c r="Y85" s="52"/>
      <c r="Z85" s="48"/>
      <c r="AA85" s="52"/>
      <c r="AB85" s="48"/>
      <c r="AC85" s="52"/>
      <c r="AD85" s="52"/>
      <c r="AE85" s="52"/>
      <c r="AF85" s="70"/>
      <c r="AG85" s="48"/>
      <c r="AH85" s="48"/>
      <c r="AI85" s="53"/>
      <c r="AJ85" s="54"/>
      <c r="AK85" s="53"/>
      <c r="AL85" s="54"/>
      <c r="AM85" s="48"/>
      <c r="BC85" s="91"/>
      <c r="BD85" s="91"/>
      <c r="BE85" s="91"/>
      <c r="BF85" s="91"/>
      <c r="BG85" s="91"/>
      <c r="BH85" s="91"/>
      <c r="BI85" s="91"/>
      <c r="BJ85" s="91"/>
      <c r="BK85" s="91"/>
      <c r="BL85" s="78" cm="1">
        <f t="array" ref="BL85">_xlfn.UNIQUE(_xlfn._xlws.FILTER(Table1[Credit Hour],Table1[Job]=AV22))</f>
        <v>0</v>
      </c>
      <c r="BM85" s="78" cm="1">
        <f t="array" ref="BM85">_xlfn.UNIQUE(_xlfn._xlws.FILTER(Table1[% Time],(Table1[Credit Hour]=AV22)*(Table1[Job]=AU22)))</f>
        <v>0</v>
      </c>
      <c r="BN85" s="80" cm="1">
        <f t="array" ref="BN85">_xlfn._xlws.FILTER(Table1[Salary],(Table1[% Time]=AW22)*(Table1[Credit Hour]=AV22)*(Table1[Job]=AU22))</f>
        <v>0</v>
      </c>
      <c r="BO85" s="77" cm="1">
        <f t="array" ref="BO85">_xlfn._xlws.FILTER(Table1[Hr/Week ],(Table1[Salary]=AX22)*(Table1[% Time]=AW22)*(Table1[Credit Hour]=AV22)*(Table1[Job]=AU22))</f>
        <v>0</v>
      </c>
      <c r="BP85" s="77" cm="1">
        <f t="array" ref="BP85">_xlfn._xlws.FILTER(Table1[Tuition Credits],(Table1[Hr/Week ]=AY22)*(Table1[Salary]=AX22)*(Table1[% Time]=AW22)*(Table1[Credit Hour]=AV22)*(Table1[Job]=AU22))</f>
        <v>0</v>
      </c>
    </row>
    <row r="86" spans="3:68" x14ac:dyDescent="0.25">
      <c r="C86" s="47" t="str">
        <f t="shared" si="2"/>
        <v xml:space="preserve">TKT: </v>
      </c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50"/>
      <c r="Q86" s="50"/>
      <c r="R86" s="48"/>
      <c r="S86" s="48"/>
      <c r="T86" s="52"/>
      <c r="U86" s="51"/>
      <c r="V86" s="64"/>
      <c r="W86" s="67"/>
      <c r="X86" s="48"/>
      <c r="Y86" s="52"/>
      <c r="Z86" s="48"/>
      <c r="AA86" s="52"/>
      <c r="AB86" s="48"/>
      <c r="AC86" s="52"/>
      <c r="AD86" s="52"/>
      <c r="AE86" s="52"/>
      <c r="AF86" s="70"/>
      <c r="AG86" s="48"/>
      <c r="AH86" s="48"/>
      <c r="AI86" s="53"/>
      <c r="AJ86" s="54"/>
      <c r="AK86" s="53"/>
      <c r="AL86" s="54"/>
      <c r="AM86" s="48"/>
    </row>
    <row r="87" spans="3:68" x14ac:dyDescent="0.25">
      <c r="C87" s="47" t="str">
        <f t="shared" ref="C87" si="38">CONCATENATE("TKT: ",$E$9)</f>
        <v xml:space="preserve">TKT: </v>
      </c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50"/>
      <c r="Q87" s="50"/>
      <c r="R87" s="48"/>
      <c r="S87" s="48"/>
      <c r="T87" s="52"/>
      <c r="U87" s="51"/>
      <c r="V87" s="64"/>
      <c r="W87" s="67"/>
      <c r="X87" s="48"/>
      <c r="Y87" s="52"/>
      <c r="Z87" s="48"/>
      <c r="AA87" s="52"/>
      <c r="AB87" s="48"/>
      <c r="AC87" s="52"/>
      <c r="AD87" s="52"/>
      <c r="AE87" s="52"/>
      <c r="AF87" s="70"/>
      <c r="AG87" s="48"/>
      <c r="AH87" s="48"/>
      <c r="AI87" s="53"/>
      <c r="AJ87" s="54"/>
      <c r="AK87" s="53"/>
      <c r="AL87" s="54"/>
      <c r="AM87" s="48"/>
    </row>
    <row r="88" spans="3:68" x14ac:dyDescent="0.25">
      <c r="C88" s="47" t="str">
        <f t="shared" si="2"/>
        <v xml:space="preserve">TKT: </v>
      </c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50"/>
      <c r="Q88" s="50"/>
      <c r="R88" s="48"/>
      <c r="S88" s="48"/>
      <c r="T88" s="52"/>
      <c r="U88" s="51"/>
      <c r="V88" s="64"/>
      <c r="W88" s="67"/>
      <c r="X88" s="48"/>
      <c r="Y88" s="52"/>
      <c r="Z88" s="48"/>
      <c r="AA88" s="52"/>
      <c r="AB88" s="48"/>
      <c r="AC88" s="52"/>
      <c r="AD88" s="52"/>
      <c r="AE88" s="52"/>
      <c r="AF88" s="70"/>
      <c r="AG88" s="48"/>
      <c r="AH88" s="48"/>
      <c r="AI88" s="53"/>
      <c r="AJ88" s="54"/>
      <c r="AK88" s="53"/>
      <c r="AL88" s="54"/>
      <c r="AM88" s="48"/>
    </row>
    <row r="89" spans="3:68" x14ac:dyDescent="0.25">
      <c r="C89" s="47" t="str">
        <f t="shared" ref="C89" si="39">CONCATENATE("TKT: ",$E$9)</f>
        <v xml:space="preserve">TKT: </v>
      </c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50"/>
      <c r="Q89" s="50"/>
      <c r="R89" s="48"/>
      <c r="S89" s="48"/>
      <c r="T89" s="52"/>
      <c r="U89" s="51"/>
      <c r="V89" s="64"/>
      <c r="W89" s="67"/>
      <c r="X89" s="48"/>
      <c r="Y89" s="52"/>
      <c r="Z89" s="48"/>
      <c r="AA89" s="52"/>
      <c r="AB89" s="48"/>
      <c r="AC89" s="52"/>
      <c r="AD89" s="52"/>
      <c r="AE89" s="52"/>
      <c r="AF89" s="70"/>
      <c r="AG89" s="48"/>
      <c r="AH89" s="48"/>
      <c r="AI89" s="53"/>
      <c r="AJ89" s="54"/>
      <c r="AK89" s="53"/>
      <c r="AL89" s="54"/>
      <c r="AM89" s="48"/>
    </row>
    <row r="90" spans="3:68" x14ac:dyDescent="0.25">
      <c r="C90" s="47" t="str">
        <f t="shared" si="2"/>
        <v xml:space="preserve">TKT: </v>
      </c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50"/>
      <c r="Q90" s="50"/>
      <c r="R90" s="48"/>
      <c r="S90" s="48"/>
      <c r="T90" s="52"/>
      <c r="U90" s="51"/>
      <c r="V90" s="64"/>
      <c r="W90" s="67"/>
      <c r="X90" s="48"/>
      <c r="Y90" s="52"/>
      <c r="Z90" s="48"/>
      <c r="AA90" s="52"/>
      <c r="AB90" s="48"/>
      <c r="AC90" s="52"/>
      <c r="AD90" s="52"/>
      <c r="AE90" s="52"/>
      <c r="AF90" s="70"/>
      <c r="AG90" s="48"/>
      <c r="AH90" s="48"/>
      <c r="AI90" s="53"/>
      <c r="AJ90" s="54"/>
      <c r="AK90" s="53"/>
      <c r="AL90" s="54"/>
      <c r="AM90" s="48"/>
    </row>
    <row r="91" spans="3:68" x14ac:dyDescent="0.25">
      <c r="C91" s="47" t="str">
        <f t="shared" ref="C91" si="40">CONCATENATE("TKT: ",$E$9)</f>
        <v xml:space="preserve">TKT: </v>
      </c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50"/>
      <c r="Q91" s="50"/>
      <c r="R91" s="48"/>
      <c r="S91" s="48"/>
      <c r="T91" s="52"/>
      <c r="U91" s="51"/>
      <c r="V91" s="64"/>
      <c r="W91" s="67"/>
      <c r="X91" s="48"/>
      <c r="Y91" s="52"/>
      <c r="Z91" s="48"/>
      <c r="AA91" s="52"/>
      <c r="AB91" s="48"/>
      <c r="AC91" s="52"/>
      <c r="AD91" s="52"/>
      <c r="AE91" s="52"/>
      <c r="AF91" s="70"/>
      <c r="AG91" s="48"/>
      <c r="AH91" s="48"/>
      <c r="AI91" s="53"/>
      <c r="AJ91" s="54"/>
      <c r="AK91" s="53"/>
      <c r="AL91" s="54"/>
      <c r="AM91" s="48"/>
    </row>
    <row r="92" spans="3:68" x14ac:dyDescent="0.25">
      <c r="C92" s="47" t="str">
        <f t="shared" si="2"/>
        <v xml:space="preserve">TKT: </v>
      </c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50"/>
      <c r="Q92" s="50"/>
      <c r="R92" s="48"/>
      <c r="S92" s="48"/>
      <c r="T92" s="52"/>
      <c r="U92" s="51"/>
      <c r="V92" s="64"/>
      <c r="W92" s="67"/>
      <c r="X92" s="48"/>
      <c r="Y92" s="52"/>
      <c r="Z92" s="48"/>
      <c r="AA92" s="52"/>
      <c r="AB92" s="48"/>
      <c r="AC92" s="52"/>
      <c r="AD92" s="52"/>
      <c r="AE92" s="52"/>
      <c r="AF92" s="70"/>
      <c r="AG92" s="48"/>
      <c r="AH92" s="48"/>
      <c r="AI92" s="53"/>
      <c r="AJ92" s="54"/>
      <c r="AK92" s="53"/>
      <c r="AL92" s="54"/>
      <c r="AM92" s="48"/>
    </row>
    <row r="93" spans="3:68" x14ac:dyDescent="0.25">
      <c r="C93" s="47" t="str">
        <f t="shared" ref="C93" si="41">CONCATENATE("TKT: ",$E$9)</f>
        <v xml:space="preserve">TKT: </v>
      </c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50"/>
      <c r="Q93" s="50"/>
      <c r="R93" s="48"/>
      <c r="S93" s="48"/>
      <c r="T93" s="52"/>
      <c r="U93" s="51"/>
      <c r="V93" s="64"/>
      <c r="W93" s="67"/>
      <c r="X93" s="48"/>
      <c r="Y93" s="52"/>
      <c r="Z93" s="48"/>
      <c r="AA93" s="52"/>
      <c r="AB93" s="48"/>
      <c r="AC93" s="52"/>
      <c r="AD93" s="52"/>
      <c r="AE93" s="52"/>
      <c r="AF93" s="70"/>
      <c r="AG93" s="48"/>
      <c r="AH93" s="48"/>
      <c r="AI93" s="53"/>
      <c r="AJ93" s="54"/>
      <c r="AK93" s="53"/>
      <c r="AL93" s="54"/>
      <c r="AM93" s="48"/>
    </row>
    <row r="94" spans="3:68" x14ac:dyDescent="0.25">
      <c r="C94" s="47" t="str">
        <f t="shared" si="2"/>
        <v xml:space="preserve">TKT: </v>
      </c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50"/>
      <c r="Q94" s="50"/>
      <c r="R94" s="48"/>
      <c r="S94" s="48"/>
      <c r="T94" s="52"/>
      <c r="U94" s="51"/>
      <c r="V94" s="64"/>
      <c r="W94" s="67"/>
      <c r="X94" s="48"/>
      <c r="Y94" s="52"/>
      <c r="Z94" s="48"/>
      <c r="AA94" s="52"/>
      <c r="AB94" s="48"/>
      <c r="AC94" s="52"/>
      <c r="AD94" s="52"/>
      <c r="AE94" s="52"/>
      <c r="AF94" s="70"/>
      <c r="AG94" s="48"/>
      <c r="AH94" s="48"/>
      <c r="AI94" s="53"/>
      <c r="AJ94" s="54"/>
      <c r="AK94" s="53"/>
      <c r="AL94" s="54"/>
      <c r="AM94" s="48"/>
    </row>
    <row r="95" spans="3:68" x14ac:dyDescent="0.25">
      <c r="C95" s="47" t="str">
        <f t="shared" ref="C95" si="42">CONCATENATE("TKT: ",$E$9)</f>
        <v xml:space="preserve">TKT: </v>
      </c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50"/>
      <c r="Q95" s="50"/>
      <c r="R95" s="48"/>
      <c r="S95" s="48"/>
      <c r="T95" s="52"/>
      <c r="U95" s="51"/>
      <c r="V95" s="64"/>
      <c r="W95" s="67"/>
      <c r="X95" s="48"/>
      <c r="Y95" s="52"/>
      <c r="Z95" s="48"/>
      <c r="AA95" s="52"/>
      <c r="AB95" s="48"/>
      <c r="AC95" s="52"/>
      <c r="AD95" s="52"/>
      <c r="AE95" s="52"/>
      <c r="AF95" s="70"/>
      <c r="AG95" s="48"/>
      <c r="AH95" s="48"/>
      <c r="AI95" s="53"/>
      <c r="AJ95" s="54"/>
      <c r="AK95" s="53"/>
      <c r="AL95" s="54"/>
      <c r="AM95" s="48"/>
    </row>
    <row r="96" spans="3:68" x14ac:dyDescent="0.25">
      <c r="C96" s="47" t="str">
        <f t="shared" si="2"/>
        <v xml:space="preserve">TKT: </v>
      </c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50"/>
      <c r="Q96" s="50"/>
      <c r="R96" s="48"/>
      <c r="S96" s="48"/>
      <c r="T96" s="52"/>
      <c r="U96" s="51"/>
      <c r="V96" s="64"/>
      <c r="W96" s="67"/>
      <c r="X96" s="48"/>
      <c r="Y96" s="52"/>
      <c r="Z96" s="48"/>
      <c r="AA96" s="52"/>
      <c r="AB96" s="48"/>
      <c r="AC96" s="52"/>
      <c r="AD96" s="52"/>
      <c r="AE96" s="52"/>
      <c r="AF96" s="70"/>
      <c r="AG96" s="48"/>
      <c r="AH96" s="48"/>
      <c r="AI96" s="53"/>
      <c r="AJ96" s="54"/>
      <c r="AK96" s="53"/>
      <c r="AL96" s="54"/>
      <c r="AM96" s="48"/>
    </row>
    <row r="97" spans="3:39" x14ac:dyDescent="0.25">
      <c r="C97" s="47" t="str">
        <f t="shared" ref="C97" si="43">CONCATENATE("TKT: ",$E$9)</f>
        <v xml:space="preserve">TKT: </v>
      </c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50"/>
      <c r="Q97" s="50"/>
      <c r="R97" s="48"/>
      <c r="S97" s="48"/>
      <c r="T97" s="52"/>
      <c r="U97" s="51"/>
      <c r="V97" s="64"/>
      <c r="W97" s="67"/>
      <c r="X97" s="48"/>
      <c r="Y97" s="52"/>
      <c r="Z97" s="48"/>
      <c r="AA97" s="52"/>
      <c r="AB97" s="48"/>
      <c r="AC97" s="52"/>
      <c r="AD97" s="52"/>
      <c r="AE97" s="52"/>
      <c r="AF97" s="70"/>
      <c r="AG97" s="48"/>
      <c r="AH97" s="48"/>
      <c r="AI97" s="53"/>
      <c r="AJ97" s="54"/>
      <c r="AK97" s="53"/>
      <c r="AL97" s="54"/>
      <c r="AM97" s="48"/>
    </row>
    <row r="98" spans="3:39" x14ac:dyDescent="0.25">
      <c r="C98" s="47" t="str">
        <f t="shared" si="2"/>
        <v xml:space="preserve">TKT: </v>
      </c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50"/>
      <c r="Q98" s="50"/>
      <c r="R98" s="48"/>
      <c r="S98" s="48"/>
      <c r="T98" s="52"/>
      <c r="U98" s="51"/>
      <c r="V98" s="64"/>
      <c r="W98" s="67"/>
      <c r="X98" s="48"/>
      <c r="Y98" s="52"/>
      <c r="Z98" s="48"/>
      <c r="AA98" s="52"/>
      <c r="AB98" s="48"/>
      <c r="AC98" s="52"/>
      <c r="AD98" s="52"/>
      <c r="AE98" s="52"/>
      <c r="AF98" s="70"/>
      <c r="AG98" s="48"/>
      <c r="AH98" s="48"/>
      <c r="AI98" s="53"/>
      <c r="AJ98" s="54"/>
      <c r="AK98" s="53"/>
      <c r="AL98" s="54"/>
      <c r="AM98" s="48"/>
    </row>
    <row r="99" spans="3:39" x14ac:dyDescent="0.25">
      <c r="C99" s="47" t="str">
        <f t="shared" ref="C99" si="44">CONCATENATE("TKT: ",$E$9)</f>
        <v xml:space="preserve">TKT: </v>
      </c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50"/>
      <c r="Q99" s="50"/>
      <c r="R99" s="48"/>
      <c r="S99" s="48"/>
      <c r="T99" s="52"/>
      <c r="U99" s="51"/>
      <c r="V99" s="64"/>
      <c r="W99" s="67"/>
      <c r="X99" s="48"/>
      <c r="Y99" s="52"/>
      <c r="Z99" s="48"/>
      <c r="AA99" s="52"/>
      <c r="AB99" s="48"/>
      <c r="AC99" s="52"/>
      <c r="AD99" s="52"/>
      <c r="AE99" s="52"/>
      <c r="AF99" s="70"/>
      <c r="AG99" s="48"/>
      <c r="AH99" s="48"/>
      <c r="AI99" s="53"/>
      <c r="AJ99" s="54"/>
      <c r="AK99" s="53"/>
      <c r="AL99" s="54"/>
      <c r="AM99" s="48"/>
    </row>
    <row r="100" spans="3:39" x14ac:dyDescent="0.25">
      <c r="C100" s="47" t="str">
        <f t="shared" si="2"/>
        <v xml:space="preserve">TKT: </v>
      </c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50"/>
      <c r="Q100" s="50"/>
      <c r="R100" s="48"/>
      <c r="S100" s="48"/>
      <c r="T100" s="52"/>
      <c r="U100" s="51"/>
      <c r="V100" s="64"/>
      <c r="W100" s="67"/>
      <c r="X100" s="48"/>
      <c r="Y100" s="52"/>
      <c r="Z100" s="48"/>
      <c r="AA100" s="52"/>
      <c r="AB100" s="48"/>
      <c r="AC100" s="52"/>
      <c r="AD100" s="52"/>
      <c r="AE100" s="52"/>
      <c r="AF100" s="70"/>
      <c r="AG100" s="48"/>
      <c r="AH100" s="48"/>
      <c r="AI100" s="53"/>
      <c r="AJ100" s="54"/>
      <c r="AK100" s="53"/>
      <c r="AL100" s="54"/>
      <c r="AM100" s="48"/>
    </row>
    <row r="101" spans="3:39" x14ac:dyDescent="0.25">
      <c r="H101" s="72"/>
      <c r="M101" s="72"/>
      <c r="N101" s="72"/>
      <c r="P101" s="62"/>
      <c r="S101"/>
      <c r="T101" s="56"/>
      <c r="U101" s="55"/>
      <c r="V101" s="65"/>
      <c r="W101" s="68"/>
      <c r="X101" s="72"/>
      <c r="Z101" s="72"/>
      <c r="AB101" s="72"/>
      <c r="AC101" s="56"/>
      <c r="AD101" s="56"/>
      <c r="AE101" s="56"/>
      <c r="AF101" s="71"/>
      <c r="AG101" s="72"/>
      <c r="AH101" s="72"/>
      <c r="AJ101" s="72"/>
      <c r="AK101" s="62"/>
    </row>
    <row r="102" spans="3:39" x14ac:dyDescent="0.25">
      <c r="H102" s="72"/>
      <c r="M102" s="72"/>
      <c r="N102" s="72"/>
      <c r="P102" s="62"/>
      <c r="S102"/>
      <c r="T102" s="56"/>
      <c r="U102" s="55"/>
      <c r="V102" s="65"/>
      <c r="W102" s="68"/>
      <c r="X102" s="72"/>
      <c r="Z102" s="72"/>
      <c r="AB102" s="72"/>
      <c r="AC102" s="56"/>
      <c r="AD102" s="56"/>
      <c r="AE102" s="56"/>
      <c r="AF102" s="71"/>
      <c r="AG102" s="72"/>
      <c r="AH102" s="72"/>
      <c r="AJ102" s="72"/>
      <c r="AK102" s="62"/>
    </row>
    <row r="103" spans="3:39" x14ac:dyDescent="0.25">
      <c r="H103" s="72"/>
      <c r="M103" s="72"/>
      <c r="N103" s="72"/>
      <c r="P103" s="62"/>
      <c r="S103"/>
      <c r="T103" s="56"/>
      <c r="U103" s="55"/>
      <c r="V103" s="65"/>
      <c r="W103" s="68"/>
      <c r="X103" s="72"/>
      <c r="Z103" s="72"/>
      <c r="AB103" s="72"/>
      <c r="AC103" s="56"/>
      <c r="AD103" s="56"/>
      <c r="AE103" s="56"/>
      <c r="AF103" s="71"/>
      <c r="AG103" s="72"/>
      <c r="AH103" s="72"/>
      <c r="AJ103" s="72"/>
      <c r="AK103" s="62"/>
    </row>
    <row r="104" spans="3:39" x14ac:dyDescent="0.25">
      <c r="H104" s="72"/>
      <c r="M104" s="72"/>
      <c r="N104" s="72"/>
      <c r="P104" s="62"/>
      <c r="S104"/>
      <c r="T104" s="56"/>
      <c r="U104" s="55"/>
      <c r="V104" s="65"/>
      <c r="W104" s="68"/>
      <c r="X104" s="72"/>
      <c r="Z104" s="72"/>
      <c r="AB104" s="72"/>
      <c r="AC104" s="56"/>
      <c r="AD104" s="56"/>
      <c r="AE104" s="56"/>
      <c r="AF104" s="71"/>
      <c r="AG104" s="72"/>
      <c r="AH104" s="72"/>
      <c r="AJ104" s="72"/>
      <c r="AK104" s="62"/>
    </row>
    <row r="105" spans="3:39" x14ac:dyDescent="0.25">
      <c r="H105" s="72"/>
      <c r="M105" s="72"/>
      <c r="N105" s="72"/>
      <c r="P105" s="62"/>
      <c r="S105"/>
      <c r="T105" s="56"/>
      <c r="U105" s="55"/>
      <c r="V105" s="65"/>
      <c r="W105" s="68"/>
      <c r="X105" s="72"/>
      <c r="Z105" s="72"/>
      <c r="AB105" s="72"/>
      <c r="AC105" s="56"/>
      <c r="AD105" s="56"/>
      <c r="AE105" s="56"/>
      <c r="AF105" s="71"/>
      <c r="AG105" s="72"/>
      <c r="AH105" s="72"/>
      <c r="AJ105" s="72"/>
      <c r="AK105" s="62"/>
    </row>
  </sheetData>
  <mergeCells count="29">
    <mergeCell ref="AO11:AZ11"/>
    <mergeCell ref="AG11:AH11"/>
    <mergeCell ref="AI11:AL11"/>
    <mergeCell ref="I11:K11"/>
    <mergeCell ref="O11:U11"/>
    <mergeCell ref="V11:W11"/>
    <mergeCell ref="X11:AC11"/>
    <mergeCell ref="AD11:AF11"/>
    <mergeCell ref="F11:H11"/>
    <mergeCell ref="L11:N11"/>
    <mergeCell ref="C7:D7"/>
    <mergeCell ref="M7:P7"/>
    <mergeCell ref="C8:H8"/>
    <mergeCell ref="M8:P8"/>
    <mergeCell ref="C9:D9"/>
    <mergeCell ref="L9:M9"/>
    <mergeCell ref="N9:P9"/>
    <mergeCell ref="C5:D5"/>
    <mergeCell ref="E5:H5"/>
    <mergeCell ref="M5:P5"/>
    <mergeCell ref="C6:D6"/>
    <mergeCell ref="E6:H6"/>
    <mergeCell ref="M6:P6"/>
    <mergeCell ref="C2:AC2"/>
    <mergeCell ref="C3:H3"/>
    <mergeCell ref="J3:P3"/>
    <mergeCell ref="C4:D4"/>
    <mergeCell ref="E4:H4"/>
    <mergeCell ref="M4:P4"/>
  </mergeCells>
  <phoneticPr fontId="34" type="noConversion"/>
  <conditionalFormatting sqref="F13:H100 L13:N100 Q13:Q100 AG13:AH100">
    <cfRule type="expression" dxfId="19" priority="45">
      <formula>$D13="Reports To"</formula>
    </cfRule>
  </conditionalFormatting>
  <conditionalFormatting sqref="F13:H100 P13:P100 R13:R100 X13:Y100 AG13:AH100">
    <cfRule type="expression" dxfId="18" priority="48">
      <formula>$D13="Off Cycle"</formula>
    </cfRule>
  </conditionalFormatting>
  <conditionalFormatting sqref="F13:H100 Q13:Q100 V13:V100 AG13:AH100">
    <cfRule type="expression" dxfId="17" priority="46">
      <formula>$D13="Auto-Term Change"</formula>
    </cfRule>
  </conditionalFormatting>
  <conditionalFormatting sqref="F13:H100 Q13:Q100 X13:Y100 AG13:AH100">
    <cfRule type="expression" dxfId="16" priority="42">
      <formula>$D13="Funding"</formula>
    </cfRule>
  </conditionalFormatting>
  <conditionalFormatting sqref="F13:H100 Q13:Q100 AG13:AH100 AM13:AM100">
    <cfRule type="expression" dxfId="15" priority="51">
      <formula>$D13="Other"</formula>
    </cfRule>
  </conditionalFormatting>
  <conditionalFormatting sqref="F13:H100 Q13:Q100 AG13:AH100">
    <cfRule type="expression" dxfId="14" priority="47">
      <formula>$D13="Termination"</formula>
    </cfRule>
  </conditionalFormatting>
  <conditionalFormatting sqref="F13:H100 Q13:R100 AG13:AH100">
    <cfRule type="expression" dxfId="13" priority="49">
      <formula>$D13="Job Code Change"</formula>
    </cfRule>
  </conditionalFormatting>
  <conditionalFormatting sqref="F13:O100 Q13:V100 X13:Y100 AD13:AF100">
    <cfRule type="expression" dxfId="12" priority="40">
      <formula>$D13="Hire"</formula>
    </cfRule>
  </conditionalFormatting>
  <conditionalFormatting sqref="J13:J100">
    <cfRule type="expression" dxfId="11" priority="39">
      <formula>AND($D13&lt;&gt;"",NOT(ISBLANK($H13)))</formula>
    </cfRule>
  </conditionalFormatting>
  <conditionalFormatting sqref="T13:U100 F13:H100 O13:Q100 AD13:AH100">
    <cfRule type="expression" dxfId="10" priority="44">
      <formula>$D13="Pay Rate"</formula>
    </cfRule>
  </conditionalFormatting>
  <conditionalFormatting sqref="T10:V13 T14:U22 F13:H100 L13:R100 X13:Y100 AD13:AH100">
    <cfRule type="expression" dxfId="9" priority="43">
      <formula>$D10="Transfer"</formula>
    </cfRule>
  </conditionalFormatting>
  <conditionalFormatting sqref="T13:V100 F13:H100 L13:O100 Q13:R100 X13:Y100 AD13:AH100">
    <cfRule type="expression" dxfId="8" priority="41">
      <formula>$D13="Reappoint"</formula>
    </cfRule>
  </conditionalFormatting>
  <conditionalFormatting sqref="U13:U100">
    <cfRule type="expression" dxfId="7" priority="38">
      <formula>$D13 = "Job Code Change"</formula>
    </cfRule>
  </conditionalFormatting>
  <conditionalFormatting sqref="Z13:AC100">
    <cfRule type="expression" dxfId="6" priority="37">
      <formula>$Y13=100%</formula>
    </cfRule>
  </conditionalFormatting>
  <conditionalFormatting sqref="AB13:AC100">
    <cfRule type="expression" dxfId="5" priority="36">
      <formula>AND(NOT($Y13=100%),$Y13+$AA13=100%)</formula>
    </cfRule>
  </conditionalFormatting>
  <conditionalFormatting sqref="BC15:BC21">
    <cfRule type="expression" dxfId="4" priority="1">
      <formula>$C15="Pay Rate"</formula>
    </cfRule>
    <cfRule type="expression" dxfId="3" priority="2">
      <formula>$C15="Off Cycle"</formula>
    </cfRule>
    <cfRule type="expression" dxfId="2" priority="3">
      <formula>$C15="Transfer"</formula>
    </cfRule>
    <cfRule type="expression" dxfId="1" priority="4">
      <formula>$C15="Reappoint"</formula>
    </cfRule>
    <cfRule type="expression" dxfId="0" priority="5">
      <formula>$C15="Hire"</formula>
    </cfRule>
  </conditionalFormatting>
  <dataValidations count="60">
    <dataValidation allowBlank="1" showInputMessage="1" showErrorMessage="1" prompt="If performing Transaction Type &quot;Transfer&quot; please write the NEW org. number here._x000a__x000a_If performing Transaction Type &quot;Other&quot; please write your request here. Example: change in working title, etc." sqref="AM12" xr:uid="{43A19809-4427-43E9-A805-9EA1EBCE0BC3}"/>
    <dataValidation allowBlank="1" showInputMessage="1" showErrorMessage="1" prompt="If you are requesting a Job Code Change with a Pay Rate Change, use a separate row for each transaction. " sqref="U12" xr:uid="{C0A83265-3C05-434F-8903-3B74BB055FB8}"/>
    <dataValidation type="list" allowBlank="1" showInputMessage="1" showErrorMessage="1" sqref="K13:K100" xr:uid="{E3922F1A-9A0C-4053-A154-EC19F864C62D}">
      <formula1>"Need HRSC to send I-9,No action needed from HRSC"</formula1>
    </dataValidation>
    <dataValidation type="textLength" operator="equal" allowBlank="1" showInputMessage="1" showErrorMessage="1" sqref="H13:H100 M13:M105" xr:uid="{1D90F6A0-5D6E-4AE6-A6EF-D1A311244EFB}">
      <formula1>6</formula1>
    </dataValidation>
    <dataValidation type="textLength" operator="equal" allowBlank="1" showInputMessage="1" showErrorMessage="1" sqref="Z13:Z105 AB13:AB105 X13:X105" xr:uid="{E58581A0-F75C-43EA-857F-403C42C731CF}">
      <formula1>8</formula1>
    </dataValidation>
    <dataValidation type="textLength" operator="lessThanOrEqual" allowBlank="1" showInputMessage="1" showErrorMessage="1" prompt="This is optional. Please only complete this section if your department is approved to use non-standard working titles._x000a__x000a_30 character limit_x000a_" sqref="S13:S105" xr:uid="{9E23E7B6-FBE2-4E52-AA2B-2FAEA7FC889E}">
      <formula1>30</formula1>
    </dataValidation>
    <dataValidation type="list" allowBlank="1" showInputMessage="1" showErrorMessage="1" promptTitle="Department Responsibility" prompt="The HRSC does not initiate." sqref="J13:J100" xr:uid="{62D3DC60-6FDD-4235-AA77-C316EC7D6206}">
      <formula1>"Yes"</formula1>
    </dataValidation>
    <dataValidation allowBlank="1" showInputMessage="1" showErrorMessage="1" prompt="Speedtype percentage(s) must total 100%" sqref="Y13:Y105" xr:uid="{6335407B-7DD5-4E66-97DC-CE30EC6BBE91}"/>
    <dataValidation operator="equal" allowBlank="1" showInputMessage="1" showErrorMessage="1" sqref="T13:T105" xr:uid="{7012454D-3296-49A4-B890-097B870342BD}"/>
    <dataValidation allowBlank="1" showInputMessage="1" showErrorMessage="1" promptTitle="Use Primary Appt. Position Nbr." prompt="Position Numbers are 8 digits long and typically start with two 0s or four 0s. _x000a__x000a_Examples: _x000a_00123456_x000a_00001234_x000a__x000a_Do not use a position number that is for a Summer Teaching or Summer Research appointment. " sqref="N13:N100" xr:uid="{AFDA9A6C-ACB3-486B-A3D5-C04ACFBD51FD}"/>
    <dataValidation type="list" allowBlank="1" showInputMessage="1" showErrorMessage="1" prompt="Graders/Graduate Readers are not eligible for Tuition Remission" sqref="AD13:AD105" xr:uid="{7130BD51-DCF3-4732-B1BA-AA217E8F2388}">
      <formula1>"Yes,No"</formula1>
    </dataValidation>
    <dataValidation type="list" allowBlank="1" showInputMessage="1" showErrorMessage="1" sqref="D13:D105" xr:uid="{A4F89E3A-EE84-4D8E-BF76-4B57E2CE0AA3}">
      <formula1>"Hire,Reappoint,Funding,Pay Rate,Reports To,Auto-Term Change,Termination,Transfer,Off Cycle,Job Code Change,Other"</formula1>
    </dataValidation>
    <dataValidation type="list" allowBlank="1" showInputMessage="1" showErrorMessage="1" sqref="O13:O105" xr:uid="{7D60F5D9-35D2-4816-83E1-F99B37D5CDF1}">
      <formula1>"Fall (8/15 - 12/31),Spring (1/1 - 5/15),Sum Rsrch (5/16 - 8/14),Maymester,Session A,Session B,Session C,Session D,Augmester,Other"</formula1>
    </dataValidation>
    <dataValidation type="list" allowBlank="1" showInputMessage="1" showErrorMessage="1" sqref="R13:R105" xr:uid="{E625191E-C6D0-4093-BAB3-C26A79043199}">
      <formula1>"1502 - Graduate Assistant,1503 - GPTI,1504 - Graduate Reader,1505 - Research Assistant,1506 - Teaching Assistant"</formula1>
    </dataValidation>
    <dataValidation type="list" allowBlank="1" showInputMessage="1" showErrorMessage="1" sqref="V13:V105" xr:uid="{9F26349E-8206-4850-93AE-32B912606B1A}">
      <formula1>"Yes,No"</formula1>
    </dataValidation>
    <dataValidation type="textLength" operator="equal" allowBlank="1" showInputMessage="1" showErrorMessage="1" prompt="Position Numbers are 8 digits long and start with two 0s." sqref="AH13:AH105" xr:uid="{70748386-468A-49AF-B0E4-DE1E0146ED0B}">
      <formula1>8</formula1>
    </dataValidation>
    <dataValidation type="list" allowBlank="1" showInputMessage="1" showErrorMessage="1" sqref="E13 E15 E17:E100" xr:uid="{C7F88840-1A93-45F8-A463-6300C26935AA}">
      <formula1>"Access,LatePay (Spreadsheet Required),New Hire"</formula1>
    </dataValidation>
    <dataValidation type="list" allowBlank="1" showInputMessage="1" showErrorMessage="1" sqref="BC15:BC21" xr:uid="{022739B8-B06A-4703-A681-277D5D5DC656}">
      <formula1>_xlfn.ANCHORARRAY($BJ$12)</formula1>
    </dataValidation>
    <dataValidation type="list" allowBlank="1" showInputMessage="1" showErrorMessage="1" sqref="AU13:AU22" xr:uid="{E474C9DB-D3D4-4412-8993-8287F46B437A}">
      <formula1>$BC$15</formula1>
    </dataValidation>
    <dataValidation type="list" allowBlank="1" showInputMessage="1" showErrorMessage="1" sqref="AV13:AV23" xr:uid="{8BBCAC09-82F9-4552-96A2-350F9CF7258C}">
      <formula1>$BD$15:$BD$20</formula1>
    </dataValidation>
    <dataValidation type="list" allowBlank="1" showInputMessage="1" showErrorMessage="1" sqref="AW13" xr:uid="{F261FB1F-47A9-4EAE-B6BD-497ED579F5E6}">
      <formula1>$BM$13</formula1>
    </dataValidation>
    <dataValidation type="list" allowBlank="1" showInputMessage="1" showErrorMessage="1" sqref="AX13" xr:uid="{8E2E6D35-C6CA-431E-99C4-958525157035}">
      <formula1>$BN$13</formula1>
    </dataValidation>
    <dataValidation type="list" allowBlank="1" showInputMessage="1" showErrorMessage="1" sqref="AY13 AY23" xr:uid="{5B2E37D5-EBE7-49B9-8C6F-21B8AE2149EB}">
      <formula1>$BO$13</formula1>
    </dataValidation>
    <dataValidation type="list" allowBlank="1" showInputMessage="1" showErrorMessage="1" sqref="AZ13 AZ23" xr:uid="{5EB2F2A5-26FE-4EFB-98F0-0F680C596483}">
      <formula1>$BP$13</formula1>
    </dataValidation>
    <dataValidation type="list" allowBlank="1" showInputMessage="1" showErrorMessage="1" sqref="AW14" xr:uid="{75BD066D-40B3-4919-AF3D-F9997724B495}">
      <formula1>$BM$21</formula1>
    </dataValidation>
    <dataValidation type="list" allowBlank="1" showInputMessage="1" showErrorMessage="1" sqref="AX14" xr:uid="{3C1E54EC-49A4-4526-8095-8495600E6C6B}">
      <formula1>$BN$21</formula1>
    </dataValidation>
    <dataValidation type="list" allowBlank="1" showInputMessage="1" showErrorMessage="1" sqref="AY14" xr:uid="{1B524132-AFA0-4FEB-B6EB-B270D9C169B3}">
      <formula1>$BO$21</formula1>
    </dataValidation>
    <dataValidation type="list" allowBlank="1" showInputMessage="1" showErrorMessage="1" sqref="AZ14" xr:uid="{C30DD452-B87B-4D17-AC14-1F6B4A93624A}">
      <formula1>$BP$21</formula1>
    </dataValidation>
    <dataValidation type="list" allowBlank="1" showInputMessage="1" showErrorMessage="1" sqref="AW15" xr:uid="{B84371EC-C68D-44BC-B66D-851AC4A90EB7}">
      <formula1>$BM$29</formula1>
    </dataValidation>
    <dataValidation type="list" allowBlank="1" showInputMessage="1" showErrorMessage="1" sqref="AX15" xr:uid="{D4454C5D-E039-429A-A35D-58588A42DE24}">
      <formula1>$BN$29</formula1>
    </dataValidation>
    <dataValidation type="list" allowBlank="1" showInputMessage="1" showErrorMessage="1" sqref="AY15" xr:uid="{9F3A6D99-792E-4988-BCDA-CD5EC9EEAA98}">
      <formula1>$BO$29</formula1>
    </dataValidation>
    <dataValidation type="list" allowBlank="1" showInputMessage="1" showErrorMessage="1" sqref="AZ15" xr:uid="{8473A8AD-97FB-43C7-92A0-6EFAF93DF06C}">
      <formula1>$BP$29</formula1>
    </dataValidation>
    <dataValidation type="list" allowBlank="1" showInputMessage="1" showErrorMessage="1" sqref="AW16" xr:uid="{401F01DF-F986-424B-978A-53ACC0C3C140}">
      <formula1>$BM$37</formula1>
    </dataValidation>
    <dataValidation type="list" allowBlank="1" showInputMessage="1" showErrorMessage="1" sqref="AX16" xr:uid="{4F89536E-7784-4D74-A26A-021A62A12E99}">
      <formula1>$BN$37</formula1>
    </dataValidation>
    <dataValidation type="list" allowBlank="1" showInputMessage="1" showErrorMessage="1" sqref="AY16" xr:uid="{26581562-423F-4B17-9F4D-DE471A949871}">
      <formula1>$BO$37</formula1>
    </dataValidation>
    <dataValidation type="list" allowBlank="1" showInputMessage="1" showErrorMessage="1" sqref="AZ16" xr:uid="{F381FF72-3D6F-4651-BE8D-B3D5EF302435}">
      <formula1>$BP$37</formula1>
    </dataValidation>
    <dataValidation type="list" allowBlank="1" showInputMessage="1" showErrorMessage="1" sqref="AW17" xr:uid="{58A1064F-B723-4A1B-B667-F1F0029D3CF4}">
      <formula1>$BM$45</formula1>
    </dataValidation>
    <dataValidation type="list" allowBlank="1" showInputMessage="1" showErrorMessage="1" sqref="AX17" xr:uid="{5A105826-7BA9-4A7C-83DC-C3E4AE715ADC}">
      <formula1>$BN$45</formula1>
    </dataValidation>
    <dataValidation type="list" allowBlank="1" showInputMessage="1" showErrorMessage="1" sqref="AY17" xr:uid="{3B0BD3E4-E30A-46C7-A38E-B248F8622302}">
      <formula1>$BO$45</formula1>
    </dataValidation>
    <dataValidation type="list" allowBlank="1" showInputMessage="1" showErrorMessage="1" sqref="AZ17" xr:uid="{6310B1C6-A551-40B7-81A3-E306860C6808}">
      <formula1>$BP$45</formula1>
    </dataValidation>
    <dataValidation type="list" allowBlank="1" showInputMessage="1" showErrorMessage="1" sqref="AW18" xr:uid="{C43EA9C6-710A-4E4A-8C83-248C2099714B}">
      <formula1>$BM$53</formula1>
    </dataValidation>
    <dataValidation type="list" allowBlank="1" showInputMessage="1" showErrorMessage="1" sqref="AX18" xr:uid="{8EE5C8B8-D463-455E-859D-6CD9F75B63E7}">
      <formula1>$BN$53</formula1>
    </dataValidation>
    <dataValidation type="list" allowBlank="1" showInputMessage="1" showErrorMessage="1" sqref="AY18" xr:uid="{A930B062-AFD3-4BC2-924B-702EE7B0539B}">
      <formula1>$BO$53</formula1>
    </dataValidation>
    <dataValidation type="list" allowBlank="1" showInputMessage="1" showErrorMessage="1" sqref="AZ18" xr:uid="{C14F79E3-BB20-40E1-ACC2-C9EEA0875F1C}">
      <formula1>$BP$53</formula1>
    </dataValidation>
    <dataValidation type="list" allowBlank="1" showInputMessage="1" showErrorMessage="1" sqref="AW19" xr:uid="{926DA4EE-9A6D-4FA6-A444-3D2838017ADA}">
      <formula1>$BM$61</formula1>
    </dataValidation>
    <dataValidation type="list" allowBlank="1" showInputMessage="1" showErrorMessage="1" sqref="AX19" xr:uid="{C6D70E5F-45BB-41AF-A6BA-656B4DCDEA2F}">
      <formula1>$BN$61</formula1>
    </dataValidation>
    <dataValidation type="list" allowBlank="1" showInputMessage="1" showErrorMessage="1" sqref="AY19" xr:uid="{5A769B18-E0A3-49B9-93A4-CF5295740225}">
      <formula1>$BO$61</formula1>
    </dataValidation>
    <dataValidation type="list" allowBlank="1" showInputMessage="1" showErrorMessage="1" sqref="AZ19" xr:uid="{9BC0DF5F-F13B-4119-85F9-B84A8C721AEA}">
      <formula1>$BP$61</formula1>
    </dataValidation>
    <dataValidation type="list" allowBlank="1" showInputMessage="1" showErrorMessage="1" sqref="AW20" xr:uid="{55BC193D-E418-4D25-8A0C-A719B6F5A9AD}">
      <formula1>$BM$69</formula1>
    </dataValidation>
    <dataValidation type="list" allowBlank="1" showInputMessage="1" showErrorMessage="1" sqref="AX20" xr:uid="{83FF4251-E404-4F48-8D1C-FA93E75922AA}">
      <formula1>$BN$69</formula1>
    </dataValidation>
    <dataValidation type="list" allowBlank="1" showInputMessage="1" showErrorMessage="1" sqref="AY20" xr:uid="{39AC9366-38A6-4C09-89DE-24172E75F007}">
      <formula1>$BO$69</formula1>
    </dataValidation>
    <dataValidation type="list" allowBlank="1" showInputMessage="1" showErrorMessage="1" sqref="AZ20" xr:uid="{43C9DEEB-3BA3-42C0-9C6C-F4A59FF191F1}">
      <formula1>$BP$69</formula1>
    </dataValidation>
    <dataValidation type="list" allowBlank="1" showInputMessage="1" showErrorMessage="1" sqref="AW21" xr:uid="{71DAD3CD-E36C-4783-A298-DF0D7EAA5ED8}">
      <formula1>$BM$77</formula1>
    </dataValidation>
    <dataValidation type="list" allowBlank="1" showInputMessage="1" showErrorMessage="1" sqref="AW22" xr:uid="{E1341F35-4C8E-42CF-A5B6-152CBA9FBDDC}">
      <formula1>$BM$85</formula1>
    </dataValidation>
    <dataValidation type="list" allowBlank="1" showInputMessage="1" showErrorMessage="1" sqref="AX21" xr:uid="{4E2DBA2C-B169-4473-B121-6E965C779EF2}">
      <formula1>$BN$77</formula1>
    </dataValidation>
    <dataValidation type="list" allowBlank="1" showInputMessage="1" showErrorMessage="1" sqref="AX22" xr:uid="{D65FCBF2-CF0D-481A-B7C0-64648076747B}">
      <formula1>$BN$85</formula1>
    </dataValidation>
    <dataValidation type="list" allowBlank="1" showInputMessage="1" showErrorMessage="1" sqref="AY21" xr:uid="{5A9F4C8F-E8D4-45F8-9A9E-4260A094CDF4}">
      <formula1>$BO$77</formula1>
    </dataValidation>
    <dataValidation type="list" allowBlank="1" showInputMessage="1" showErrorMessage="1" sqref="AY22" xr:uid="{66CF6D9A-1E84-49EA-83AC-6F81CD1AB380}">
      <formula1>$BO$85</formula1>
    </dataValidation>
    <dataValidation type="list" allowBlank="1" showInputMessage="1" showErrorMessage="1" sqref="AZ21" xr:uid="{8AABC1D3-B221-4AA9-A96E-83562C22C66B}">
      <formula1>$BP$77</formula1>
    </dataValidation>
    <dataValidation type="list" allowBlank="1" showInputMessage="1" showErrorMessage="1" sqref="AZ22" xr:uid="{DF048643-B394-46CE-932F-F281D6ECFBB2}">
      <formula1>$BP$85</formula1>
    </dataValidation>
  </dataValidations>
  <hyperlinks>
    <hyperlink ref="L4" r:id="rId1" xr:uid="{ABFF695B-C116-4240-8388-61548CB61034}"/>
    <hyperlink ref="L6" r:id="rId2" xr:uid="{5EB51D2B-7C59-44E2-865B-5CEC7179887F}"/>
    <hyperlink ref="L8" r:id="rId3" xr:uid="{A4C7D724-FEC5-45D4-A59D-150BAD8637BE}"/>
    <hyperlink ref="L7" r:id="rId4" xr:uid="{4A6CDC07-006A-4690-83BB-211D9D820174}"/>
    <hyperlink ref="J4" r:id="rId5" xr:uid="{74B1FB9F-FDFB-4372-BC61-AC99CE4C6DDF}"/>
    <hyperlink ref="J5" r:id="rId6" location="0" xr:uid="{1164F4DC-E765-4C52-B15D-DB1E327CB4ED}"/>
    <hyperlink ref="L5" r:id="rId7" xr:uid="{10198EAC-6942-4006-B65B-1BF1B7C23F3F}"/>
    <hyperlink ref="L9" r:id="rId8" xr:uid="{26068118-53C1-4416-8493-910CFBCB8792}"/>
  </hyperlinks>
  <pageMargins left="0.7" right="0.7" top="0.75" bottom="0.75" header="0.3" footer="0.3"/>
  <pageSetup orientation="portrait" horizontalDpi="1200" verticalDpi="1200" r:id="rId9"/>
  <tableParts count="1"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A&amp;S GPTI Summer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Amanda Seibold</dc:creator>
  <cp:keywords/>
  <dc:description/>
  <cp:lastModifiedBy>Logan Ejupi</cp:lastModifiedBy>
  <cp:revision/>
  <dcterms:created xsi:type="dcterms:W3CDTF">2022-11-30T04:34:23Z</dcterms:created>
  <dcterms:modified xsi:type="dcterms:W3CDTF">2025-04-28T19:44:54Z</dcterms:modified>
  <cp:category/>
  <cp:contentStatus/>
</cp:coreProperties>
</file>